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5180" windowHeight="8580" activeTab="2"/>
  </bookViews>
  <sheets>
    <sheet name="prezenčky dých+obl" sheetId="1" r:id="rId1"/>
    <sheet name="dýchače" sheetId="2" r:id="rId2"/>
    <sheet name="masky" sheetId="3" r:id="rId3"/>
  </sheets>
  <definedNames/>
  <calcPr fullCalcOnLoad="1"/>
</workbook>
</file>

<file path=xl/comments2.xml><?xml version="1.0" encoding="utf-8"?>
<comments xmlns="http://schemas.openxmlformats.org/spreadsheetml/2006/main">
  <authors>
    <author>HZSMSK</author>
  </authors>
  <commentList>
    <comment ref="R4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Doba od posledního použití dýchacího přístroje (zasah/výcvik)
</t>
        </r>
        <r>
          <rPr>
            <b/>
            <sz val="8"/>
            <color indexed="10"/>
            <rFont val="Tahoma"/>
            <family val="2"/>
          </rPr>
          <t>LIMIT = 90</t>
        </r>
      </text>
    </comment>
    <comment ref="B4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Poslední použití dýchacího přístroje (zásah/výcvik)</t>
        </r>
      </text>
    </comment>
    <comment ref="N4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Aktuální datum</t>
        </r>
      </text>
    </comment>
    <comment ref="T1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2"/>
            <rFont val="Arial"/>
            <family val="2"/>
          </rPr>
          <t>OK</t>
        </r>
        <r>
          <rPr>
            <sz val="12"/>
            <color indexed="12"/>
            <rFont val="Arial"/>
            <family val="2"/>
          </rPr>
          <t xml:space="preserve"> - vše je v řádném intervalu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color indexed="10"/>
            <rFont val="Arial"/>
            <family val="2"/>
          </rPr>
          <t>Pozor</t>
        </r>
        <r>
          <rPr>
            <sz val="12"/>
            <color indexed="10"/>
            <rFont val="Arial"/>
            <family val="2"/>
          </rPr>
          <t xml:space="preserve"> - 20 a méně dní do vypršení řádného intervalu</t>
        </r>
      </text>
    </comment>
    <comment ref="U1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2"/>
            <rFont val="Arial"/>
            <family val="2"/>
          </rPr>
          <t>OK</t>
        </r>
        <r>
          <rPr>
            <sz val="12"/>
            <color indexed="12"/>
            <rFont val="Arial"/>
            <family val="2"/>
          </rPr>
          <t xml:space="preserve"> - vše je v řádném intervalu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color indexed="10"/>
            <rFont val="Arial"/>
            <family val="2"/>
          </rPr>
          <t>Průser</t>
        </r>
        <r>
          <rPr>
            <sz val="12"/>
            <color indexed="10"/>
            <rFont val="Arial"/>
            <family val="2"/>
          </rPr>
          <t xml:space="preserve"> - překročen limit řádného intervalu</t>
        </r>
      </text>
    </comment>
    <comment ref="V1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Datum příštího použití DP 
(+- 3dny)
</t>
        </r>
      </text>
    </comment>
    <comment ref="E34" authorId="0">
      <text>
        <r>
          <rPr>
            <b/>
            <sz val="8"/>
            <rFont val="Tahoma"/>
            <family val="0"/>
          </rPr>
          <t>HZSMSK: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nutno dýchat</t>
        </r>
      </text>
    </comment>
    <comment ref="F4" authorId="0">
      <text>
        <r>
          <rPr>
            <b/>
            <sz val="10"/>
            <color indexed="10"/>
            <rFont val="Tahoma"/>
            <family val="2"/>
          </rPr>
          <t>životnost 6 roků</t>
        </r>
      </text>
    </comment>
    <comment ref="H4" authorId="0">
      <text>
        <r>
          <rPr>
            <b/>
            <sz val="10"/>
            <color indexed="10"/>
            <rFont val="Tahoma"/>
            <family val="2"/>
          </rPr>
          <t>životnost 1 rok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color indexed="10"/>
            <rFont val="Tahoma"/>
            <family val="2"/>
          </rPr>
          <t>životnost 1 rok</t>
        </r>
      </text>
    </comment>
    <comment ref="L4" authorId="0">
      <text>
        <r>
          <rPr>
            <b/>
            <sz val="10"/>
            <color indexed="10"/>
            <rFont val="Tahoma"/>
            <family val="2"/>
          </rPr>
          <t>životnost 1 rok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HZSMSK</author>
  </authors>
  <commentList>
    <comment ref="D4" authorId="0">
      <text>
        <r>
          <rPr>
            <b/>
            <sz val="10"/>
            <color indexed="10"/>
            <rFont val="Tahoma"/>
            <family val="2"/>
          </rPr>
          <t>životnost 4 roky</t>
        </r>
      </text>
    </comment>
    <comment ref="G4" authorId="0">
      <text>
        <r>
          <rPr>
            <b/>
            <sz val="10"/>
            <color indexed="10"/>
            <rFont val="Tahoma"/>
            <family val="2"/>
          </rPr>
          <t>životnost 6 roků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color indexed="10"/>
            <rFont val="Tahoma"/>
            <family val="2"/>
          </rPr>
          <t>životnost 4 roky</t>
        </r>
      </text>
    </comment>
    <comment ref="E4" authorId="0">
      <text>
        <r>
          <rPr>
            <b/>
            <sz val="10"/>
            <color indexed="10"/>
            <rFont val="Tahoma"/>
            <family val="2"/>
          </rPr>
          <t>4 měsíce do výměny = POZOR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color indexed="10"/>
            <rFont val="Tahoma"/>
            <family val="2"/>
          </rPr>
          <t>4 měsíce do výměny = POZOR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color indexed="10"/>
            <rFont val="Tahoma"/>
            <family val="2"/>
          </rPr>
          <t>4 měsíce do výměny = POZOR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<sst xmlns="http://schemas.openxmlformats.org/spreadsheetml/2006/main" count="152" uniqueCount="92">
  <si>
    <t>Hasičský záchranný sbor Moravskoslezského kraje</t>
  </si>
  <si>
    <t>ÚZEMNÍ  ODBOR  OSTRAVA  -  HS č.1  ZÁBŘEH  -  SMĚNA  "C"</t>
  </si>
  <si>
    <t>ROK</t>
  </si>
  <si>
    <t>Prezenční listina  -  odborná příprava</t>
  </si>
  <si>
    <t>Téma:</t>
  </si>
  <si>
    <t>Evidence použití dýchacího přístroje</t>
  </si>
  <si>
    <t>PŘÍJMENÍ</t>
  </si>
  <si>
    <t>JMÉNO</t>
  </si>
  <si>
    <t>PODPIS</t>
  </si>
  <si>
    <t>Biedroň Radim</t>
  </si>
  <si>
    <t>Hajduk Horymír</t>
  </si>
  <si>
    <t>Chojka Petr</t>
  </si>
  <si>
    <t>Janeček Petr</t>
  </si>
  <si>
    <t>Kabot Jaroslav</t>
  </si>
  <si>
    <t>Karas Radim</t>
  </si>
  <si>
    <t>Korec Daniel</t>
  </si>
  <si>
    <t>Matula Jiří</t>
  </si>
  <si>
    <t>Michajlovič Pavel</t>
  </si>
  <si>
    <t>Mynarz Roman</t>
  </si>
  <si>
    <t>Pernický Petr</t>
  </si>
  <si>
    <t>Staněk Jan</t>
  </si>
  <si>
    <t>Svoboda Libor</t>
  </si>
  <si>
    <t>Tománek Miroslav</t>
  </si>
  <si>
    <t>Vavrla Dušan</t>
  </si>
  <si>
    <t>Zajíček Marek</t>
  </si>
  <si>
    <t>Legenda:</t>
  </si>
  <si>
    <t>ZÁSAH</t>
  </si>
  <si>
    <t>VÝCVIK</t>
  </si>
  <si>
    <t>Podpis velitele:</t>
  </si>
  <si>
    <t>Evidence použití protichemického obleku a obleku proti sálavému teplu</t>
  </si>
  <si>
    <t>poslední</t>
  </si>
  <si>
    <t>Tučně - zásah</t>
  </si>
  <si>
    <t>Normálně - výcvik</t>
  </si>
  <si>
    <t xml:space="preserve">další použití DP </t>
  </si>
  <si>
    <t xml:space="preserve"> </t>
  </si>
  <si>
    <t>Raška Jan</t>
  </si>
  <si>
    <t>příští použití DP</t>
  </si>
  <si>
    <t>Švejda Kamil</t>
  </si>
  <si>
    <t>Strakoš Michal</t>
  </si>
  <si>
    <t>Popp Lukáš</t>
  </si>
  <si>
    <t>Novotný Pavel</t>
  </si>
  <si>
    <t>Hon Radek</t>
  </si>
  <si>
    <t>Plucnar Martin</t>
  </si>
  <si>
    <t>Moravec Jan</t>
  </si>
  <si>
    <t>Pecka Lukáš</t>
  </si>
  <si>
    <t>Slezák Jiří</t>
  </si>
  <si>
    <t>Štreit Jakub</t>
  </si>
  <si>
    <t>Vláčil Michal</t>
  </si>
  <si>
    <t>Csiba Vladimír</t>
  </si>
  <si>
    <t>Riedel Tomáš</t>
  </si>
  <si>
    <t>Bílek Petr</t>
  </si>
  <si>
    <t>Ježík Miroslav</t>
  </si>
  <si>
    <t>OBDOBÍ  LEDEN - ČERVEN  2009</t>
  </si>
  <si>
    <t>OBDOBÍ  ČERVENEC - ZÁŘÍ  2009</t>
  </si>
  <si>
    <t>výcvik s O2</t>
  </si>
  <si>
    <t>JSDH Vratimov</t>
  </si>
  <si>
    <t>Evidence dílů dýchacích přístrojů</t>
  </si>
  <si>
    <t>č. DP</t>
  </si>
  <si>
    <t>VR 1</t>
  </si>
  <si>
    <t>VR 2</t>
  </si>
  <si>
    <t>VR 3</t>
  </si>
  <si>
    <t>VR 4</t>
  </si>
  <si>
    <t>VR 5</t>
  </si>
  <si>
    <t>VR 6</t>
  </si>
  <si>
    <t>VR 7</t>
  </si>
  <si>
    <t>VR 8</t>
  </si>
  <si>
    <t>VR 9</t>
  </si>
  <si>
    <t>rok výrob DP</t>
  </si>
  <si>
    <t>sintr</t>
  </si>
  <si>
    <t>výměna sintru</t>
  </si>
  <si>
    <t>membrána plícní automatiky</t>
  </si>
  <si>
    <t xml:space="preserve">výměna membrány plícní automatiky </t>
  </si>
  <si>
    <t>okroužek redukčního ventilu</t>
  </si>
  <si>
    <t>výměna okroužku redukčního ventilu</t>
  </si>
  <si>
    <t>okroužek plícní automatiky</t>
  </si>
  <si>
    <t>výměna okroužku plícní automatiky</t>
  </si>
  <si>
    <t>Dnes je</t>
  </si>
  <si>
    <t>VR 10</t>
  </si>
  <si>
    <t>VR 11</t>
  </si>
  <si>
    <t>VR 12</t>
  </si>
  <si>
    <t>VR 13</t>
  </si>
  <si>
    <t>směrový ventil</t>
  </si>
  <si>
    <t>výměna směrového ventilu</t>
  </si>
  <si>
    <t>průzvučná membrána + ,,O" kroužek</t>
  </si>
  <si>
    <t>výměna průzvučné membrány + ,,O" kroužku</t>
  </si>
  <si>
    <t>výdechový ventil</t>
  </si>
  <si>
    <t>výměna výdechového ventilu</t>
  </si>
  <si>
    <t>rok výrob masky</t>
  </si>
  <si>
    <t>průzv.membr</t>
  </si>
  <si>
    <t>výdech.ventil</t>
  </si>
  <si>
    <t>stav</t>
  </si>
  <si>
    <t>č. masky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</si>
</sst>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d/m;@"/>
    <numFmt numFmtId="167" formatCode="d/m/yyyy;@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8">
    <font>
      <sz val="10"/>
      <name val="Arial"/>
      <family val="0"/>
    </font>
    <font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0"/>
      <name val="Tahoma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 shrinkToFit="1"/>
    </xf>
    <xf numFmtId="14" fontId="3" fillId="0" borderId="12" xfId="0" applyNumberFormat="1" applyFont="1" applyBorder="1" applyAlignment="1">
      <alignment horizontal="center" shrinkToFit="1"/>
    </xf>
    <xf numFmtId="14" fontId="0" fillId="0" borderId="12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17" fillId="0" borderId="22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4" fontId="20" fillId="0" borderId="28" xfId="0" applyNumberFormat="1" applyFont="1" applyBorder="1" applyAlignment="1">
      <alignment horizontal="center"/>
    </xf>
    <xf numFmtId="14" fontId="20" fillId="0" borderId="29" xfId="0" applyNumberFormat="1" applyFont="1" applyBorder="1" applyAlignment="1">
      <alignment horizontal="center"/>
    </xf>
    <xf numFmtId="14" fontId="20" fillId="0" borderId="30" xfId="0" applyNumberFormat="1" applyFont="1" applyBorder="1" applyAlignment="1">
      <alignment horizontal="center"/>
    </xf>
    <xf numFmtId="14" fontId="21" fillId="0" borderId="12" xfId="0" applyNumberFormat="1" applyFont="1" applyBorder="1" applyAlignment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1" fontId="0" fillId="0" borderId="2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0" fillId="0" borderId="31" xfId="0" applyFont="1" applyBorder="1" applyAlignment="1">
      <alignment vertical="top"/>
    </xf>
    <xf numFmtId="0" fontId="0" fillId="0" borderId="3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 shrinkToFi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8" xfId="0" applyFont="1" applyBorder="1" applyAlignment="1">
      <alignment vertical="top"/>
    </xf>
    <xf numFmtId="0" fontId="2" fillId="0" borderId="33" xfId="0" applyFont="1" applyBorder="1" applyAlignment="1">
      <alignment horizontal="center"/>
    </xf>
    <xf numFmtId="0" fontId="0" fillId="0" borderId="39" xfId="0" applyFont="1" applyFill="1" applyBorder="1" applyAlignment="1">
      <alignment vertical="top"/>
    </xf>
    <xf numFmtId="0" fontId="0" fillId="0" borderId="13" xfId="0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 shrinkToFit="1"/>
    </xf>
    <xf numFmtId="14" fontId="3" fillId="0" borderId="29" xfId="0" applyNumberFormat="1" applyFont="1" applyBorder="1" applyAlignment="1">
      <alignment horizontal="center" shrinkToFit="1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vertical="top"/>
    </xf>
    <xf numFmtId="0" fontId="0" fillId="0" borderId="14" xfId="0" applyBorder="1" applyAlignment="1">
      <alignment/>
    </xf>
    <xf numFmtId="0" fontId="2" fillId="0" borderId="38" xfId="0" applyFont="1" applyBorder="1" applyAlignment="1">
      <alignment vertical="top"/>
    </xf>
    <xf numFmtId="0" fontId="2" fillId="0" borderId="38" xfId="0" applyFont="1" applyBorder="1" applyAlignment="1">
      <alignment/>
    </xf>
    <xf numFmtId="0" fontId="2" fillId="0" borderId="38" xfId="0" applyFont="1" applyFill="1" applyBorder="1" applyAlignment="1">
      <alignment vertical="top"/>
    </xf>
    <xf numFmtId="0" fontId="2" fillId="0" borderId="39" xfId="0" applyFont="1" applyFill="1" applyBorder="1" applyAlignment="1">
      <alignment vertical="top"/>
    </xf>
    <xf numFmtId="14" fontId="0" fillId="0" borderId="12" xfId="0" applyNumberFormat="1" applyFont="1" applyFill="1" applyBorder="1" applyAlignment="1">
      <alignment horizontal="center" shrinkToFi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4" fontId="0" fillId="0" borderId="28" xfId="0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14" fontId="0" fillId="0" borderId="29" xfId="0" applyNumberFormat="1" applyFont="1" applyFill="1" applyBorder="1" applyAlignment="1">
      <alignment horizontal="center" shrinkToFit="1"/>
    </xf>
    <xf numFmtId="14" fontId="0" fillId="0" borderId="3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12" xfId="0" applyNumberFormat="1" applyFont="1" applyBorder="1" applyAlignment="1">
      <alignment/>
    </xf>
    <xf numFmtId="14" fontId="3" fillId="0" borderId="45" xfId="0" applyNumberFormat="1" applyFont="1" applyBorder="1" applyAlignment="1">
      <alignment horizontal="center" shrinkToFi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6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18" fillId="0" borderId="52" xfId="0" applyFont="1" applyBorder="1" applyAlignment="1">
      <alignment/>
    </xf>
    <xf numFmtId="14" fontId="0" fillId="0" borderId="27" xfId="0" applyNumberFormat="1" applyBorder="1" applyAlignment="1">
      <alignment horizontal="center"/>
    </xf>
    <xf numFmtId="0" fontId="0" fillId="0" borderId="52" xfId="0" applyBorder="1" applyAlignment="1">
      <alignment/>
    </xf>
    <xf numFmtId="14" fontId="22" fillId="0" borderId="12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 shrinkToFit="1"/>
    </xf>
    <xf numFmtId="14" fontId="3" fillId="0" borderId="29" xfId="0" applyNumberFormat="1" applyFont="1" applyBorder="1" applyAlignment="1">
      <alignment/>
    </xf>
    <xf numFmtId="14" fontId="3" fillId="0" borderId="30" xfId="0" applyNumberFormat="1" applyFont="1" applyBorder="1" applyAlignment="1">
      <alignment horizontal="center" shrinkToFit="1"/>
    </xf>
    <xf numFmtId="14" fontId="18" fillId="0" borderId="51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center" shrinkToFit="1"/>
    </xf>
    <xf numFmtId="14" fontId="22" fillId="0" borderId="12" xfId="0" applyNumberFormat="1" applyFont="1" applyBorder="1" applyAlignment="1">
      <alignment horizontal="center" shrinkToFit="1"/>
    </xf>
    <xf numFmtId="14" fontId="25" fillId="0" borderId="12" xfId="0" applyNumberFormat="1" applyFont="1" applyBorder="1" applyAlignment="1">
      <alignment horizontal="center" shrinkToFit="1"/>
    </xf>
    <xf numFmtId="14" fontId="0" fillId="0" borderId="45" xfId="0" applyNumberFormat="1" applyFont="1" applyBorder="1" applyAlignment="1">
      <alignment horizontal="center" shrinkToFit="1"/>
    </xf>
    <xf numFmtId="0" fontId="25" fillId="0" borderId="4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4" fontId="25" fillId="0" borderId="38" xfId="0" applyNumberFormat="1" applyFont="1" applyBorder="1" applyAlignment="1">
      <alignment horizontal="center" shrinkToFit="1"/>
    </xf>
    <xf numFmtId="14" fontId="22" fillId="0" borderId="33" xfId="0" applyNumberFormat="1" applyFont="1" applyBorder="1" applyAlignment="1">
      <alignment horizontal="center" shrinkToFit="1"/>
    </xf>
    <xf numFmtId="14" fontId="25" fillId="0" borderId="39" xfId="0" applyNumberFormat="1" applyFont="1" applyBorder="1" applyAlignment="1">
      <alignment horizontal="center" shrinkToFit="1"/>
    </xf>
    <xf numFmtId="14" fontId="22" fillId="0" borderId="7" xfId="0" applyNumberFormat="1" applyFont="1" applyBorder="1" applyAlignment="1">
      <alignment horizontal="center" shrinkToFit="1"/>
    </xf>
    <xf numFmtId="14" fontId="25" fillId="0" borderId="45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14" fontId="22" fillId="0" borderId="33" xfId="0" applyNumberFormat="1" applyFont="1" applyBorder="1" applyAlignment="1">
      <alignment horizontal="center" shrinkToFit="1"/>
    </xf>
    <xf numFmtId="14" fontId="22" fillId="0" borderId="7" xfId="0" applyNumberFormat="1" applyFont="1" applyBorder="1" applyAlignment="1">
      <alignment horizontal="center" shrinkToFit="1"/>
    </xf>
    <xf numFmtId="14" fontId="0" fillId="0" borderId="45" xfId="0" applyNumberFormat="1" applyFont="1" applyFill="1" applyBorder="1" applyAlignment="1">
      <alignment horizontal="center" shrinkToFit="1"/>
    </xf>
    <xf numFmtId="14" fontId="22" fillId="0" borderId="33" xfId="0" applyNumberFormat="1" applyFont="1" applyBorder="1" applyAlignment="1">
      <alignment horizontal="center"/>
    </xf>
    <xf numFmtId="14" fontId="22" fillId="0" borderId="7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14" fontId="3" fillId="0" borderId="42" xfId="0" applyNumberFormat="1" applyFont="1" applyBorder="1" applyAlignment="1">
      <alignment horizontal="center" shrinkToFit="1"/>
    </xf>
    <xf numFmtId="14" fontId="0" fillId="0" borderId="42" xfId="0" applyNumberFormat="1" applyFont="1" applyBorder="1" applyAlignment="1">
      <alignment horizontal="center" shrinkToFit="1"/>
    </xf>
    <xf numFmtId="14" fontId="0" fillId="0" borderId="4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28" xfId="0" applyFill="1" applyBorder="1" applyAlignment="1">
      <alignment/>
    </xf>
    <xf numFmtId="14" fontId="0" fillId="2" borderId="29" xfId="0" applyNumberFormat="1" applyFont="1" applyFill="1" applyBorder="1" applyAlignment="1">
      <alignment horizontal="center" shrinkToFit="1"/>
    </xf>
    <xf numFmtId="14" fontId="0" fillId="2" borderId="30" xfId="0" applyNumberFormat="1" applyFont="1" applyFill="1" applyBorder="1" applyAlignment="1">
      <alignment horizontal="center" shrinkToFit="1"/>
    </xf>
    <xf numFmtId="0" fontId="3" fillId="2" borderId="3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4" fontId="2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14" fontId="25" fillId="0" borderId="41" xfId="0" applyNumberFormat="1" applyFont="1" applyBorder="1" applyAlignment="1">
      <alignment horizontal="center" shrinkToFit="1"/>
    </xf>
    <xf numFmtId="14" fontId="0" fillId="2" borderId="22" xfId="0" applyNumberFormat="1" applyFont="1" applyFill="1" applyBorder="1" applyAlignment="1">
      <alignment horizontal="center" shrinkToFit="1"/>
    </xf>
    <xf numFmtId="14" fontId="0" fillId="2" borderId="16" xfId="0" applyNumberFormat="1" applyFont="1" applyFill="1" applyBorder="1" applyAlignment="1">
      <alignment horizontal="center" shrinkToFit="1"/>
    </xf>
    <xf numFmtId="14" fontId="0" fillId="2" borderId="16" xfId="0" applyNumberFormat="1" applyFill="1" applyBorder="1" applyAlignment="1">
      <alignment/>
    </xf>
    <xf numFmtId="14" fontId="0" fillId="2" borderId="23" xfId="0" applyNumberForma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shrinkToFit="1"/>
    </xf>
    <xf numFmtId="14" fontId="0" fillId="0" borderId="0" xfId="0" applyNumberFormat="1" applyFont="1" applyBorder="1" applyAlignment="1">
      <alignment horizontal="center" shrinkToFit="1"/>
    </xf>
    <xf numFmtId="14" fontId="3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Font="1" applyBorder="1" applyAlignment="1">
      <alignment horizontal="center" shrinkToFit="1"/>
    </xf>
    <xf numFmtId="0" fontId="0" fillId="2" borderId="27" xfId="0" applyFill="1" applyBorder="1" applyAlignment="1">
      <alignment horizontal="center" vertical="center" wrapText="1"/>
    </xf>
    <xf numFmtId="14" fontId="18" fillId="0" borderId="33" xfId="0" applyNumberFormat="1" applyFont="1" applyFill="1" applyBorder="1" applyAlignment="1">
      <alignment horizontal="center"/>
    </xf>
    <xf numFmtId="14" fontId="22" fillId="0" borderId="13" xfId="0" applyNumberFormat="1" applyFont="1" applyBorder="1" applyAlignment="1">
      <alignment horizontal="center" shrinkToFit="1"/>
    </xf>
    <xf numFmtId="14" fontId="22" fillId="0" borderId="13" xfId="0" applyNumberFormat="1" applyFont="1" applyBorder="1" applyAlignment="1">
      <alignment horizontal="center" shrinkToFit="1"/>
    </xf>
    <xf numFmtId="14" fontId="22" fillId="0" borderId="13" xfId="0" applyNumberFormat="1" applyFont="1" applyBorder="1" applyAlignment="1">
      <alignment horizontal="center"/>
    </xf>
    <xf numFmtId="14" fontId="18" fillId="0" borderId="7" xfId="0" applyNumberFormat="1" applyFont="1" applyFill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shrinkToFit="1"/>
    </xf>
    <xf numFmtId="14" fontId="18" fillId="0" borderId="8" xfId="0" applyNumberFormat="1" applyFont="1" applyBorder="1" applyAlignment="1">
      <alignment horizontal="center" shrinkToFit="1"/>
    </xf>
    <xf numFmtId="14" fontId="18" fillId="0" borderId="33" xfId="0" applyNumberFormat="1" applyFont="1" applyBorder="1" applyAlignment="1">
      <alignment horizontal="center" shrinkToFit="1"/>
    </xf>
    <xf numFmtId="14" fontId="18" fillId="0" borderId="7" xfId="0" applyNumberFormat="1" applyFont="1" applyBorder="1" applyAlignment="1">
      <alignment horizontal="center" shrinkToFit="1"/>
    </xf>
    <xf numFmtId="0" fontId="25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shrinkToFit="1"/>
    </xf>
    <xf numFmtId="0" fontId="22" fillId="0" borderId="37" xfId="0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/>
    </xf>
    <xf numFmtId="14" fontId="25" fillId="0" borderId="38" xfId="0" applyNumberFormat="1" applyFont="1" applyBorder="1" applyAlignment="1">
      <alignment horizontal="center"/>
    </xf>
    <xf numFmtId="14" fontId="25" fillId="0" borderId="3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G8" sqref="G8"/>
    </sheetView>
  </sheetViews>
  <sheetFormatPr defaultColWidth="9.140625" defaultRowHeight="12.75"/>
  <cols>
    <col min="1" max="1" width="22.7109375" style="0" customWidth="1"/>
    <col min="2" max="3" width="14.421875" style="0" customWidth="1"/>
    <col min="4" max="4" width="34.421875" style="0" customWidth="1"/>
  </cols>
  <sheetData>
    <row r="1" spans="1:4" ht="20.25">
      <c r="A1" s="111" t="s">
        <v>0</v>
      </c>
      <c r="B1" s="112"/>
      <c r="C1" s="112"/>
      <c r="D1" s="113"/>
    </row>
    <row r="2" spans="1:4" ht="15">
      <c r="A2" s="96" t="s">
        <v>1</v>
      </c>
      <c r="B2" s="114"/>
      <c r="C2" s="114"/>
      <c r="D2" s="115"/>
    </row>
    <row r="3" spans="1:4" ht="12.75">
      <c r="A3" s="1"/>
      <c r="B3" s="2"/>
      <c r="C3" s="2"/>
      <c r="D3" s="97" t="s">
        <v>2</v>
      </c>
    </row>
    <row r="4" spans="1:4" ht="18">
      <c r="A4" s="99" t="s">
        <v>3</v>
      </c>
      <c r="B4" s="100"/>
      <c r="C4" s="100"/>
      <c r="D4" s="98"/>
    </row>
    <row r="5" spans="1:4" ht="13.5" thickBot="1">
      <c r="A5" s="3"/>
      <c r="B5" s="4"/>
      <c r="C5" s="4"/>
      <c r="D5" s="5">
        <v>2009</v>
      </c>
    </row>
    <row r="6" spans="1:4" ht="13.5" thickBot="1">
      <c r="A6" s="2"/>
      <c r="B6" s="2"/>
      <c r="C6" s="2"/>
      <c r="D6" s="2"/>
    </row>
    <row r="7" spans="1:4" ht="16.5" thickBot="1">
      <c r="A7" s="56" t="s">
        <v>4</v>
      </c>
      <c r="B7" s="106" t="s">
        <v>5</v>
      </c>
      <c r="C7" s="106"/>
      <c r="D7" s="107"/>
    </row>
    <row r="8" spans="1:4" ht="13.5" thickBot="1">
      <c r="A8" s="2"/>
      <c r="B8" s="2"/>
      <c r="C8" s="2"/>
      <c r="D8" s="2"/>
    </row>
    <row r="9" spans="1:4" ht="13.5" thickBot="1">
      <c r="A9" s="7" t="s">
        <v>6</v>
      </c>
      <c r="B9" s="108" t="s">
        <v>53</v>
      </c>
      <c r="C9" s="109"/>
      <c r="D9" s="110"/>
    </row>
    <row r="10" spans="1:4" ht="13.5" thickBot="1">
      <c r="A10" s="89" t="s">
        <v>7</v>
      </c>
      <c r="B10" s="88" t="s">
        <v>26</v>
      </c>
      <c r="C10" s="64" t="s">
        <v>27</v>
      </c>
      <c r="D10" s="65" t="s">
        <v>8</v>
      </c>
    </row>
    <row r="11" spans="1:4" ht="15">
      <c r="A11" s="23" t="s">
        <v>9</v>
      </c>
      <c r="B11" s="84"/>
      <c r="C11" s="84">
        <v>40086</v>
      </c>
      <c r="D11" s="66"/>
    </row>
    <row r="12" spans="1:4" ht="15">
      <c r="A12" s="23" t="s">
        <v>50</v>
      </c>
      <c r="B12" s="72"/>
      <c r="C12" s="72">
        <v>39999</v>
      </c>
      <c r="D12" s="68"/>
    </row>
    <row r="13" spans="1:4" ht="15">
      <c r="A13" s="23" t="s">
        <v>48</v>
      </c>
      <c r="B13" s="73">
        <v>40062</v>
      </c>
      <c r="C13" s="73"/>
      <c r="D13" s="68"/>
    </row>
    <row r="14" spans="1:4" ht="15">
      <c r="A14" s="24" t="s">
        <v>10</v>
      </c>
      <c r="B14" s="85"/>
      <c r="C14" s="85">
        <v>40086</v>
      </c>
      <c r="D14" s="68"/>
    </row>
    <row r="15" spans="1:4" ht="15">
      <c r="A15" s="24" t="s">
        <v>11</v>
      </c>
      <c r="B15" s="85"/>
      <c r="C15" s="85">
        <v>40086</v>
      </c>
      <c r="D15" s="68"/>
    </row>
    <row r="16" spans="1:4" ht="15">
      <c r="A16" s="24" t="s">
        <v>12</v>
      </c>
      <c r="B16" s="85"/>
      <c r="C16" s="85">
        <v>40086</v>
      </c>
      <c r="D16" s="68"/>
    </row>
    <row r="17" spans="1:4" ht="15">
      <c r="A17" s="24" t="s">
        <v>51</v>
      </c>
      <c r="B17" s="72"/>
      <c r="C17" s="72">
        <v>39999</v>
      </c>
      <c r="D17" s="68"/>
    </row>
    <row r="18" spans="1:4" ht="15">
      <c r="A18" s="24" t="s">
        <v>13</v>
      </c>
      <c r="B18" s="72"/>
      <c r="C18" s="72">
        <v>40080</v>
      </c>
      <c r="D18" s="68"/>
    </row>
    <row r="19" spans="1:4" ht="15">
      <c r="A19" s="24" t="s">
        <v>14</v>
      </c>
      <c r="B19" s="85"/>
      <c r="C19" s="85">
        <v>40086</v>
      </c>
      <c r="D19" s="68"/>
    </row>
    <row r="20" spans="1:4" ht="15">
      <c r="A20" s="24" t="s">
        <v>15</v>
      </c>
      <c r="B20" s="86"/>
      <c r="C20" s="86">
        <v>40080</v>
      </c>
      <c r="D20" s="68"/>
    </row>
    <row r="21" spans="1:4" ht="15">
      <c r="A21" s="24" t="s">
        <v>16</v>
      </c>
      <c r="B21" s="85"/>
      <c r="C21" s="85">
        <v>40086</v>
      </c>
      <c r="D21" s="68"/>
    </row>
    <row r="22" spans="1:7" ht="15">
      <c r="A22" s="24" t="s">
        <v>17</v>
      </c>
      <c r="B22" s="85"/>
      <c r="C22" s="85">
        <v>40086</v>
      </c>
      <c r="D22" s="68"/>
      <c r="G22" s="55"/>
    </row>
    <row r="23" spans="1:4" ht="15">
      <c r="A23" s="24" t="s">
        <v>18</v>
      </c>
      <c r="B23" s="72"/>
      <c r="C23" s="72">
        <v>40080</v>
      </c>
      <c r="D23" s="68"/>
    </row>
    <row r="24" spans="1:4" ht="15">
      <c r="A24" s="24" t="s">
        <v>40</v>
      </c>
      <c r="B24" s="85"/>
      <c r="C24" s="85">
        <v>40086</v>
      </c>
      <c r="D24" s="68"/>
    </row>
    <row r="25" spans="1:4" ht="15">
      <c r="A25" s="24" t="s">
        <v>19</v>
      </c>
      <c r="B25" s="86"/>
      <c r="C25" s="86">
        <v>40080</v>
      </c>
      <c r="D25" s="68"/>
    </row>
    <row r="26" spans="1:4" ht="15">
      <c r="A26" s="24" t="s">
        <v>39</v>
      </c>
      <c r="B26" s="72"/>
      <c r="C26" s="72">
        <v>40080</v>
      </c>
      <c r="D26" s="68"/>
    </row>
    <row r="27" spans="1:4" ht="15">
      <c r="A27" s="24" t="s">
        <v>35</v>
      </c>
      <c r="B27" s="72"/>
      <c r="C27" s="72">
        <v>40050</v>
      </c>
      <c r="D27" s="68"/>
    </row>
    <row r="28" spans="1:4" ht="15">
      <c r="A28" s="24" t="s">
        <v>49</v>
      </c>
      <c r="B28" s="72"/>
      <c r="C28" s="72">
        <v>39975</v>
      </c>
      <c r="D28" s="68"/>
    </row>
    <row r="29" spans="1:4" ht="15">
      <c r="A29" s="24" t="s">
        <v>20</v>
      </c>
      <c r="B29" s="85"/>
      <c r="C29" s="85">
        <v>40077</v>
      </c>
      <c r="D29" s="68"/>
    </row>
    <row r="30" spans="1:4" ht="15">
      <c r="A30" s="24" t="s">
        <v>38</v>
      </c>
      <c r="B30" s="85"/>
      <c r="C30" s="85">
        <v>40086</v>
      </c>
      <c r="D30" s="68"/>
    </row>
    <row r="31" spans="1:4" ht="15">
      <c r="A31" s="24" t="s">
        <v>21</v>
      </c>
      <c r="B31" s="72"/>
      <c r="C31" s="72">
        <v>40050</v>
      </c>
      <c r="D31" s="68"/>
    </row>
    <row r="32" spans="1:4" ht="15">
      <c r="A32" s="24" t="s">
        <v>37</v>
      </c>
      <c r="B32" s="86"/>
      <c r="C32" s="86">
        <v>40080</v>
      </c>
      <c r="D32" s="68"/>
    </row>
    <row r="33" spans="1:4" ht="15">
      <c r="A33" s="24" t="s">
        <v>22</v>
      </c>
      <c r="B33" s="85"/>
      <c r="C33" s="85">
        <v>40086</v>
      </c>
      <c r="D33" s="68"/>
    </row>
    <row r="34" spans="1:4" ht="15">
      <c r="A34" s="24" t="s">
        <v>23</v>
      </c>
      <c r="B34" s="85"/>
      <c r="C34" s="85">
        <v>40086</v>
      </c>
      <c r="D34" s="68"/>
    </row>
    <row r="35" spans="1:4" ht="15">
      <c r="A35" s="24" t="s">
        <v>24</v>
      </c>
      <c r="B35" s="85"/>
      <c r="C35" s="85">
        <v>40077</v>
      </c>
      <c r="D35" s="68"/>
    </row>
    <row r="36" spans="1:4" ht="15">
      <c r="A36" s="24" t="s">
        <v>43</v>
      </c>
      <c r="B36" s="72"/>
      <c r="C36" s="72">
        <v>40080</v>
      </c>
      <c r="D36" s="68"/>
    </row>
    <row r="37" spans="1:4" ht="15">
      <c r="A37" s="24" t="s">
        <v>44</v>
      </c>
      <c r="B37" s="85"/>
      <c r="C37" s="85">
        <v>40086</v>
      </c>
      <c r="D37" s="68"/>
    </row>
    <row r="38" spans="1:4" ht="15">
      <c r="A38" s="24" t="s">
        <v>41</v>
      </c>
      <c r="B38" s="85"/>
      <c r="C38" s="85">
        <v>40086</v>
      </c>
      <c r="D38" s="68"/>
    </row>
    <row r="39" spans="1:4" ht="15">
      <c r="A39" s="25" t="s">
        <v>45</v>
      </c>
      <c r="B39" s="72"/>
      <c r="C39" s="72">
        <v>40080</v>
      </c>
      <c r="D39" s="68"/>
    </row>
    <row r="40" spans="1:4" ht="15">
      <c r="A40" s="57" t="s">
        <v>46</v>
      </c>
      <c r="B40" s="72"/>
      <c r="C40" s="72">
        <v>39999</v>
      </c>
      <c r="D40" s="68"/>
    </row>
    <row r="41" spans="1:4" ht="15">
      <c r="A41" s="61" t="s">
        <v>47</v>
      </c>
      <c r="B41" s="72"/>
      <c r="C41" s="72">
        <v>40080</v>
      </c>
      <c r="D41" s="68"/>
    </row>
    <row r="42" spans="1:4" ht="15.75" thickBot="1">
      <c r="A42" s="62" t="s">
        <v>42</v>
      </c>
      <c r="B42" s="87"/>
      <c r="C42" s="87">
        <v>40080</v>
      </c>
      <c r="D42" s="68"/>
    </row>
    <row r="43" spans="1:4" ht="15">
      <c r="A43" s="67"/>
      <c r="B43" s="21"/>
      <c r="C43" s="29"/>
      <c r="D43" s="68"/>
    </row>
    <row r="44" spans="1:4" ht="15.75" thickBot="1">
      <c r="A44" s="69"/>
      <c r="B44" s="59"/>
      <c r="C44" s="70"/>
      <c r="D44" s="71"/>
    </row>
    <row r="45" spans="1:3" ht="12.75">
      <c r="A45" s="12"/>
      <c r="C45" s="12"/>
    </row>
    <row r="46" spans="1:3" ht="12.75">
      <c r="A46" s="12"/>
      <c r="C46" s="13" t="s">
        <v>28</v>
      </c>
    </row>
    <row r="47" spans="1:3" ht="12.75">
      <c r="A47" s="12"/>
      <c r="C47" s="12"/>
    </row>
    <row r="48" spans="1:3" ht="12.75">
      <c r="A48" s="12"/>
      <c r="C48" s="12"/>
    </row>
    <row r="50" ht="13.5" thickBot="1"/>
    <row r="51" spans="1:4" ht="20.25">
      <c r="A51" s="111" t="s">
        <v>0</v>
      </c>
      <c r="B51" s="112"/>
      <c r="C51" s="112"/>
      <c r="D51" s="113"/>
    </row>
    <row r="52" spans="1:4" ht="15">
      <c r="A52" s="96" t="s">
        <v>1</v>
      </c>
      <c r="B52" s="114"/>
      <c r="C52" s="114"/>
      <c r="D52" s="115"/>
    </row>
    <row r="53" spans="1:4" ht="12.75">
      <c r="A53" s="1"/>
      <c r="B53" s="2"/>
      <c r="C53" s="2"/>
      <c r="D53" s="97" t="s">
        <v>2</v>
      </c>
    </row>
    <row r="54" spans="1:4" ht="18">
      <c r="A54" s="99" t="s">
        <v>3</v>
      </c>
      <c r="B54" s="100"/>
      <c r="C54" s="100"/>
      <c r="D54" s="98"/>
    </row>
    <row r="55" spans="1:4" ht="13.5" thickBot="1">
      <c r="A55" s="3"/>
      <c r="B55" s="4"/>
      <c r="C55" s="4"/>
      <c r="D55" s="5">
        <v>2009</v>
      </c>
    </row>
    <row r="56" spans="1:4" ht="13.5" thickBot="1">
      <c r="A56" s="2"/>
      <c r="B56" s="2"/>
      <c r="C56" s="2"/>
      <c r="D56" s="2"/>
    </row>
    <row r="57" spans="1:4" ht="13.5" thickBot="1">
      <c r="A57" s="6" t="s">
        <v>4</v>
      </c>
      <c r="B57" s="101" t="s">
        <v>29</v>
      </c>
      <c r="C57" s="101"/>
      <c r="D57" s="102"/>
    </row>
    <row r="58" spans="1:4" ht="13.5" thickBot="1">
      <c r="A58" s="2"/>
      <c r="B58" s="2"/>
      <c r="C58" s="2"/>
      <c r="D58" s="2"/>
    </row>
    <row r="59" spans="1:4" ht="12.75">
      <c r="A59" s="7" t="s">
        <v>6</v>
      </c>
      <c r="B59" s="103" t="s">
        <v>52</v>
      </c>
      <c r="C59" s="104"/>
      <c r="D59" s="105"/>
    </row>
    <row r="60" spans="1:4" ht="13.5" thickBot="1">
      <c r="A60" s="74" t="s">
        <v>7</v>
      </c>
      <c r="B60" s="11" t="s">
        <v>26</v>
      </c>
      <c r="C60" s="11" t="s">
        <v>27</v>
      </c>
      <c r="D60" s="63" t="s">
        <v>8</v>
      </c>
    </row>
    <row r="61" spans="1:4" ht="15">
      <c r="A61" s="75" t="s">
        <v>9</v>
      </c>
      <c r="B61" s="76"/>
      <c r="C61" s="20">
        <v>39891</v>
      </c>
      <c r="D61" s="10"/>
    </row>
    <row r="62" spans="1:4" ht="15">
      <c r="A62" s="77" t="s">
        <v>50</v>
      </c>
      <c r="B62" s="29"/>
      <c r="C62" s="22">
        <v>39975</v>
      </c>
      <c r="D62" s="60"/>
    </row>
    <row r="63" spans="1:4" ht="15">
      <c r="A63" s="77" t="s">
        <v>48</v>
      </c>
      <c r="B63" s="29"/>
      <c r="C63" s="22">
        <v>39912</v>
      </c>
      <c r="D63" s="60"/>
    </row>
    <row r="64" spans="1:4" ht="15">
      <c r="A64" s="77" t="s">
        <v>10</v>
      </c>
      <c r="B64" s="29"/>
      <c r="C64" s="18">
        <v>39915</v>
      </c>
      <c r="D64" s="60"/>
    </row>
    <row r="65" spans="1:4" ht="15">
      <c r="A65" s="77" t="s">
        <v>11</v>
      </c>
      <c r="B65" s="29"/>
      <c r="C65" s="22">
        <v>39891</v>
      </c>
      <c r="D65" s="60"/>
    </row>
    <row r="66" spans="1:4" ht="15">
      <c r="A66" s="77" t="s">
        <v>12</v>
      </c>
      <c r="B66" s="29"/>
      <c r="C66" s="22">
        <v>39891</v>
      </c>
      <c r="D66" s="60"/>
    </row>
    <row r="67" spans="1:4" ht="15">
      <c r="A67" s="77" t="s">
        <v>51</v>
      </c>
      <c r="B67" s="29"/>
      <c r="C67" s="22">
        <v>39975</v>
      </c>
      <c r="D67" s="60"/>
    </row>
    <row r="68" spans="1:4" ht="15">
      <c r="A68" s="77" t="s">
        <v>13</v>
      </c>
      <c r="B68" s="29"/>
      <c r="C68" s="22">
        <v>39912</v>
      </c>
      <c r="D68" s="60"/>
    </row>
    <row r="69" spans="1:4" ht="15">
      <c r="A69" s="77" t="s">
        <v>14</v>
      </c>
      <c r="B69" s="29"/>
      <c r="C69" s="22">
        <v>39891</v>
      </c>
      <c r="D69" s="60"/>
    </row>
    <row r="70" spans="1:4" ht="15">
      <c r="A70" s="77" t="s">
        <v>15</v>
      </c>
      <c r="B70" s="29"/>
      <c r="C70" s="18">
        <v>39915</v>
      </c>
      <c r="D70" s="60"/>
    </row>
    <row r="71" spans="1:4" ht="15">
      <c r="A71" s="77" t="s">
        <v>16</v>
      </c>
      <c r="B71" s="29"/>
      <c r="C71" s="22">
        <v>39891</v>
      </c>
      <c r="D71" s="60"/>
    </row>
    <row r="72" spans="1:4" ht="15">
      <c r="A72" s="77" t="s">
        <v>17</v>
      </c>
      <c r="B72" s="29"/>
      <c r="C72" s="22">
        <v>39891</v>
      </c>
      <c r="D72" s="60"/>
    </row>
    <row r="73" spans="1:4" ht="15">
      <c r="A73" s="77" t="s">
        <v>18</v>
      </c>
      <c r="B73" s="29"/>
      <c r="C73" s="22">
        <v>39891</v>
      </c>
      <c r="D73" s="60"/>
    </row>
    <row r="74" spans="1:4" ht="15">
      <c r="A74" s="77" t="s">
        <v>40</v>
      </c>
      <c r="B74" s="29"/>
      <c r="C74" s="22">
        <v>39891</v>
      </c>
      <c r="D74" s="60"/>
    </row>
    <row r="75" spans="1:4" ht="15">
      <c r="A75" s="77" t="s">
        <v>19</v>
      </c>
      <c r="B75" s="29"/>
      <c r="C75" s="22">
        <v>39891</v>
      </c>
      <c r="D75" s="60"/>
    </row>
    <row r="76" spans="1:4" ht="15">
      <c r="A76" s="77" t="s">
        <v>39</v>
      </c>
      <c r="B76" s="29"/>
      <c r="C76" s="22">
        <v>39891</v>
      </c>
      <c r="D76" s="60"/>
    </row>
    <row r="77" spans="1:4" ht="15">
      <c r="A77" s="77" t="s">
        <v>35</v>
      </c>
      <c r="B77" s="29"/>
      <c r="C77" s="22">
        <v>39912</v>
      </c>
      <c r="D77" s="60"/>
    </row>
    <row r="78" spans="1:4" ht="15">
      <c r="A78" s="77" t="s">
        <v>49</v>
      </c>
      <c r="B78" s="29"/>
      <c r="C78" s="22">
        <v>39891</v>
      </c>
      <c r="D78" s="60"/>
    </row>
    <row r="79" spans="1:4" ht="15">
      <c r="A79" s="77" t="s">
        <v>20</v>
      </c>
      <c r="B79" s="29"/>
      <c r="C79" s="22">
        <v>39891</v>
      </c>
      <c r="D79" s="60"/>
    </row>
    <row r="80" spans="1:4" ht="15">
      <c r="A80" s="77" t="s">
        <v>38</v>
      </c>
      <c r="B80" s="29"/>
      <c r="C80" s="18">
        <v>39840</v>
      </c>
      <c r="D80" s="60"/>
    </row>
    <row r="81" spans="1:4" ht="15">
      <c r="A81" s="77" t="s">
        <v>21</v>
      </c>
      <c r="B81" s="29"/>
      <c r="C81" s="22">
        <v>39891</v>
      </c>
      <c r="D81" s="60"/>
    </row>
    <row r="82" spans="1:4" ht="15">
      <c r="A82" s="77" t="s">
        <v>37</v>
      </c>
      <c r="B82" s="29"/>
      <c r="C82" s="22">
        <v>39891</v>
      </c>
      <c r="D82" s="60"/>
    </row>
    <row r="83" spans="1:4" ht="15">
      <c r="A83" s="77" t="s">
        <v>22</v>
      </c>
      <c r="B83" s="29"/>
      <c r="C83" s="22">
        <v>39891</v>
      </c>
      <c r="D83" s="60"/>
    </row>
    <row r="84" spans="1:4" ht="15">
      <c r="A84" s="77" t="s">
        <v>23</v>
      </c>
      <c r="B84" s="29"/>
      <c r="C84" s="18">
        <v>39894</v>
      </c>
      <c r="D84" s="60"/>
    </row>
    <row r="85" spans="1:4" ht="15">
      <c r="A85" s="77" t="s">
        <v>24</v>
      </c>
      <c r="B85" s="29"/>
      <c r="C85" s="18">
        <v>39915</v>
      </c>
      <c r="D85" s="60"/>
    </row>
    <row r="86" spans="1:4" ht="15">
      <c r="A86" s="77" t="s">
        <v>43</v>
      </c>
      <c r="B86" s="29"/>
      <c r="C86" s="22">
        <v>39891</v>
      </c>
      <c r="D86" s="60"/>
    </row>
    <row r="87" spans="1:4" ht="15">
      <c r="A87" s="77" t="s">
        <v>44</v>
      </c>
      <c r="B87" s="29"/>
      <c r="C87" s="22">
        <v>39912</v>
      </c>
      <c r="D87" s="60"/>
    </row>
    <row r="88" spans="1:4" ht="15">
      <c r="A88" s="77" t="s">
        <v>41</v>
      </c>
      <c r="B88" s="29"/>
      <c r="C88" s="22">
        <v>39876</v>
      </c>
      <c r="D88" s="60"/>
    </row>
    <row r="89" spans="1:4" ht="15">
      <c r="A89" s="78" t="s">
        <v>45</v>
      </c>
      <c r="B89" s="29"/>
      <c r="C89" s="22">
        <v>39912</v>
      </c>
      <c r="D89" s="60"/>
    </row>
    <row r="90" spans="1:4" ht="15">
      <c r="A90" s="77" t="s">
        <v>46</v>
      </c>
      <c r="B90" s="29"/>
      <c r="C90" s="18">
        <v>39840</v>
      </c>
      <c r="D90" s="60"/>
    </row>
    <row r="91" spans="1:4" ht="15">
      <c r="A91" s="77" t="s">
        <v>47</v>
      </c>
      <c r="B91" s="29"/>
      <c r="C91" s="22">
        <v>39912</v>
      </c>
      <c r="D91" s="60"/>
    </row>
    <row r="92" spans="1:4" ht="15">
      <c r="A92" s="79" t="s">
        <v>42</v>
      </c>
      <c r="B92" s="29"/>
      <c r="C92" s="22">
        <v>39999</v>
      </c>
      <c r="D92" s="60"/>
    </row>
    <row r="93" spans="1:4" ht="15.75" thickBot="1">
      <c r="A93" s="80" t="s">
        <v>42</v>
      </c>
      <c r="B93" s="70"/>
      <c r="C93" s="19">
        <v>39708</v>
      </c>
      <c r="D93" s="8"/>
    </row>
    <row r="94" spans="1:3" ht="12.75">
      <c r="A94" s="12"/>
      <c r="C94" s="51"/>
    </row>
    <row r="95" ht="12.75">
      <c r="C95" s="51"/>
    </row>
    <row r="96" ht="12.75">
      <c r="C96" s="13" t="s">
        <v>28</v>
      </c>
    </row>
  </sheetData>
  <mergeCells count="12">
    <mergeCell ref="A1:D1"/>
    <mergeCell ref="A2:D2"/>
    <mergeCell ref="D3:D4"/>
    <mergeCell ref="A4:C4"/>
    <mergeCell ref="B7:D7"/>
    <mergeCell ref="B9:D9"/>
    <mergeCell ref="A51:D51"/>
    <mergeCell ref="A52:D52"/>
    <mergeCell ref="D53:D54"/>
    <mergeCell ref="A54:C54"/>
    <mergeCell ref="B57:D57"/>
    <mergeCell ref="B59:D5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80" zoomScaleNormal="80" workbookViewId="0" topLeftCell="A1">
      <selection activeCell="F32" sqref="F31:F32"/>
    </sheetView>
  </sheetViews>
  <sheetFormatPr defaultColWidth="9.140625" defaultRowHeight="12.75"/>
  <cols>
    <col min="1" max="1" width="10.7109375" style="0" customWidth="1"/>
    <col min="2" max="2" width="11.57421875" style="0" customWidth="1"/>
    <col min="3" max="3" width="1.8515625" style="0" customWidth="1"/>
    <col min="4" max="4" width="12.28125" style="0" customWidth="1"/>
    <col min="5" max="5" width="15.8515625" style="0" customWidth="1"/>
    <col min="6" max="6" width="18.8515625" style="0" customWidth="1"/>
    <col min="7" max="7" width="11.421875" style="0" customWidth="1"/>
    <col min="8" max="8" width="15.421875" style="0" customWidth="1"/>
    <col min="9" max="9" width="16.8515625" style="0" customWidth="1"/>
    <col min="10" max="10" width="18.140625" style="0" customWidth="1"/>
    <col min="11" max="11" width="16.57421875" style="0" customWidth="1"/>
    <col min="12" max="12" width="17.57421875" style="0" customWidth="1"/>
    <col min="13" max="16" width="10.7109375" style="0" customWidth="1"/>
    <col min="17" max="17" width="4.28125" style="0" customWidth="1"/>
    <col min="18" max="18" width="12.7109375" style="0" customWidth="1"/>
    <col min="19" max="19" width="3.57421875" style="0" customWidth="1"/>
    <col min="20" max="22" width="12.28125" style="0" customWidth="1"/>
  </cols>
  <sheetData>
    <row r="1" spans="1:22" ht="14.25" customHeight="1">
      <c r="A1" s="120" t="s">
        <v>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35"/>
      <c r="R1" s="35"/>
      <c r="S1" s="16"/>
      <c r="T1" s="123" t="s">
        <v>33</v>
      </c>
      <c r="U1" s="116" t="s">
        <v>33</v>
      </c>
      <c r="V1" s="116" t="s">
        <v>36</v>
      </c>
    </row>
    <row r="2" spans="1:22" ht="13.5" customHeight="1" thickBot="1">
      <c r="A2" s="121" t="s">
        <v>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33"/>
      <c r="R2" s="32"/>
      <c r="S2" s="17"/>
      <c r="T2" s="124"/>
      <c r="U2" s="118"/>
      <c r="V2" s="117"/>
    </row>
    <row r="3" spans="1:22" ht="13.5" customHeight="1" thickBot="1">
      <c r="A3" s="163"/>
      <c r="B3" s="95"/>
      <c r="C3" s="95"/>
      <c r="D3" s="95"/>
      <c r="E3" s="95"/>
      <c r="F3" s="95"/>
      <c r="G3" s="95"/>
      <c r="H3" s="164" t="s">
        <v>76</v>
      </c>
      <c r="I3" s="165">
        <f ca="1">TODAY()</f>
        <v>40152</v>
      </c>
      <c r="J3" s="95"/>
      <c r="K3" s="95"/>
      <c r="L3" s="95"/>
      <c r="M3" s="95"/>
      <c r="N3" s="95"/>
      <c r="O3" s="95"/>
      <c r="P3" s="95"/>
      <c r="Q3" s="32"/>
      <c r="R3" s="32"/>
      <c r="S3" s="32"/>
      <c r="T3" s="124"/>
      <c r="U3" s="118"/>
      <c r="V3" s="117"/>
    </row>
    <row r="4" spans="1:22" ht="29.25" customHeight="1" thickBot="1">
      <c r="A4" s="159" t="s">
        <v>57</v>
      </c>
      <c r="B4" s="43" t="s">
        <v>30</v>
      </c>
      <c r="C4" s="42"/>
      <c r="D4" s="156" t="s">
        <v>67</v>
      </c>
      <c r="E4" s="137" t="s">
        <v>70</v>
      </c>
      <c r="F4" s="138" t="s">
        <v>71</v>
      </c>
      <c r="G4" s="137" t="s">
        <v>68</v>
      </c>
      <c r="H4" s="144" t="s">
        <v>69</v>
      </c>
      <c r="I4" s="137" t="s">
        <v>72</v>
      </c>
      <c r="J4" s="144" t="s">
        <v>73</v>
      </c>
      <c r="K4" s="137" t="s">
        <v>74</v>
      </c>
      <c r="L4" s="144" t="s">
        <v>75</v>
      </c>
      <c r="M4" s="150"/>
      <c r="N4" s="132">
        <f ca="1">TODAY()</f>
        <v>40152</v>
      </c>
      <c r="O4" s="125"/>
      <c r="P4" s="126"/>
      <c r="Q4" s="127"/>
      <c r="R4" s="34"/>
      <c r="S4" s="2"/>
      <c r="T4" s="124"/>
      <c r="U4" s="119"/>
      <c r="V4" s="117"/>
    </row>
    <row r="5" spans="1:22" ht="13.5" thickBot="1">
      <c r="A5" s="160" t="s">
        <v>58</v>
      </c>
      <c r="B5" s="129"/>
      <c r="C5" s="154"/>
      <c r="D5" s="157">
        <v>38353</v>
      </c>
      <c r="E5" s="139">
        <v>37742</v>
      </c>
      <c r="F5" s="140">
        <f>E5+2190</f>
        <v>39932</v>
      </c>
      <c r="G5" s="139">
        <v>38353</v>
      </c>
      <c r="H5" s="145">
        <f>G5+365</f>
        <v>38718</v>
      </c>
      <c r="I5" s="139">
        <v>38353</v>
      </c>
      <c r="J5" s="148">
        <f>I5+365</f>
        <v>38718</v>
      </c>
      <c r="K5" s="139">
        <v>38353</v>
      </c>
      <c r="L5" s="145">
        <f>K5+365</f>
        <v>38718</v>
      </c>
      <c r="M5" s="151"/>
      <c r="N5" s="18"/>
      <c r="O5" s="21"/>
      <c r="P5" s="22"/>
      <c r="Q5" s="22"/>
      <c r="R5" s="39">
        <f>N4-E5</f>
        <v>2410</v>
      </c>
      <c r="S5" s="26"/>
      <c r="T5" s="36" t="str">
        <f>IF(R5&lt;70,"OK","Pozor")</f>
        <v>Pozor</v>
      </c>
      <c r="U5" s="44" t="str">
        <f>IF(R5&lt;90,"OK","Průser")</f>
        <v>Průser</v>
      </c>
      <c r="V5" s="47">
        <f>B5+90</f>
        <v>90</v>
      </c>
    </row>
    <row r="6" spans="1:22" ht="13.5" thickBot="1">
      <c r="A6" s="160" t="s">
        <v>59</v>
      </c>
      <c r="B6" s="72"/>
      <c r="C6" s="155"/>
      <c r="D6" s="157">
        <v>38353</v>
      </c>
      <c r="E6" s="139">
        <v>39356</v>
      </c>
      <c r="F6" s="140">
        <f aca="true" t="shared" si="0" ref="F6:F13">E6+2190</f>
        <v>41546</v>
      </c>
      <c r="G6" s="139">
        <v>38353</v>
      </c>
      <c r="H6" s="145">
        <f aca="true" t="shared" si="1" ref="H6:H13">G6+365</f>
        <v>38718</v>
      </c>
      <c r="I6" s="139">
        <v>38353</v>
      </c>
      <c r="J6" s="148">
        <f aca="true" t="shared" si="2" ref="J6:J13">I6+365</f>
        <v>38718</v>
      </c>
      <c r="K6" s="139">
        <v>38353</v>
      </c>
      <c r="L6" s="145">
        <f aca="true" t="shared" si="3" ref="L6:L13">K6+365</f>
        <v>38718</v>
      </c>
      <c r="M6" s="151"/>
      <c r="N6" s="29"/>
      <c r="O6" s="22"/>
      <c r="P6" s="22"/>
      <c r="Q6" s="22"/>
      <c r="R6" s="39">
        <f>N4-B6</f>
        <v>40152</v>
      </c>
      <c r="S6" s="26"/>
      <c r="T6" s="36" t="str">
        <f>IF(R6&lt;70,"OK","Pozor")</f>
        <v>Pozor</v>
      </c>
      <c r="U6" s="44" t="str">
        <f>IF(R6&lt;90,"OK","Průser")</f>
        <v>Průser</v>
      </c>
      <c r="V6" s="47">
        <f>B6+90</f>
        <v>90</v>
      </c>
    </row>
    <row r="7" spans="1:22" ht="12.75">
      <c r="A7" s="160" t="s">
        <v>60</v>
      </c>
      <c r="B7" s="130"/>
      <c r="C7" s="155"/>
      <c r="D7" s="157">
        <v>38353</v>
      </c>
      <c r="E7" s="139">
        <v>38838</v>
      </c>
      <c r="F7" s="140">
        <f t="shared" si="0"/>
        <v>41028</v>
      </c>
      <c r="G7" s="139">
        <v>38353</v>
      </c>
      <c r="H7" s="145">
        <f t="shared" si="1"/>
        <v>38718</v>
      </c>
      <c r="I7" s="139">
        <v>38353</v>
      </c>
      <c r="J7" s="148">
        <f t="shared" si="2"/>
        <v>38718</v>
      </c>
      <c r="K7" s="139">
        <v>38353</v>
      </c>
      <c r="L7" s="145">
        <f t="shared" si="3"/>
        <v>38718</v>
      </c>
      <c r="M7" s="151"/>
      <c r="N7" s="93"/>
      <c r="O7" s="22"/>
      <c r="P7" s="22"/>
      <c r="Q7" s="22"/>
      <c r="R7" s="39">
        <f>N4-B7</f>
        <v>40152</v>
      </c>
      <c r="S7" s="58"/>
      <c r="T7" s="36" t="str">
        <f>IF(R7&lt;70,"OK","Pozor")</f>
        <v>Pozor</v>
      </c>
      <c r="U7" s="44" t="str">
        <f>IF(R7&lt;90,"OK","Průser")</f>
        <v>Průser</v>
      </c>
      <c r="V7" s="47">
        <f>B7+90</f>
        <v>90</v>
      </c>
    </row>
    <row r="8" spans="1:22" ht="12.75">
      <c r="A8" s="160" t="s">
        <v>61</v>
      </c>
      <c r="B8" s="85"/>
      <c r="C8" s="155"/>
      <c r="D8" s="157">
        <v>38353</v>
      </c>
      <c r="E8" s="139">
        <v>38838</v>
      </c>
      <c r="F8" s="140">
        <f t="shared" si="0"/>
        <v>41028</v>
      </c>
      <c r="G8" s="139">
        <v>38353</v>
      </c>
      <c r="H8" s="145">
        <f t="shared" si="1"/>
        <v>38718</v>
      </c>
      <c r="I8" s="139">
        <v>38353</v>
      </c>
      <c r="J8" s="148">
        <f t="shared" si="2"/>
        <v>38718</v>
      </c>
      <c r="K8" s="139">
        <v>38353</v>
      </c>
      <c r="L8" s="145">
        <f t="shared" si="3"/>
        <v>38718</v>
      </c>
      <c r="M8" s="152"/>
      <c r="N8" s="18"/>
      <c r="O8" s="22"/>
      <c r="P8" s="22"/>
      <c r="Q8" s="22"/>
      <c r="R8" s="40">
        <f>N4-B8</f>
        <v>40152</v>
      </c>
      <c r="S8" s="27"/>
      <c r="T8" s="37" t="str">
        <f aca="true" t="shared" si="4" ref="T8:T35">IF(R8&lt;70,"OK","Pozor")</f>
        <v>Pozor</v>
      </c>
      <c r="U8" s="45" t="str">
        <f aca="true" t="shared" si="5" ref="U8:U35">IF(R8&lt;90,"OK","Průser")</f>
        <v>Průser</v>
      </c>
      <c r="V8" s="48">
        <f aca="true" t="shared" si="6" ref="V8:V35">B8+90</f>
        <v>90</v>
      </c>
    </row>
    <row r="9" spans="1:22" ht="12.75">
      <c r="A9" s="160" t="s">
        <v>62</v>
      </c>
      <c r="B9" s="85"/>
      <c r="C9" s="155"/>
      <c r="D9" s="157">
        <v>38718</v>
      </c>
      <c r="E9" s="139">
        <v>38838</v>
      </c>
      <c r="F9" s="140">
        <f t="shared" si="0"/>
        <v>41028</v>
      </c>
      <c r="G9" s="139">
        <v>38718</v>
      </c>
      <c r="H9" s="145">
        <f t="shared" si="1"/>
        <v>39083</v>
      </c>
      <c r="I9" s="139">
        <v>38718</v>
      </c>
      <c r="J9" s="148">
        <f t="shared" si="2"/>
        <v>39083</v>
      </c>
      <c r="K9" s="139">
        <v>38718</v>
      </c>
      <c r="L9" s="145">
        <f t="shared" si="3"/>
        <v>39083</v>
      </c>
      <c r="M9" s="152"/>
      <c r="N9" s="18"/>
      <c r="O9" s="22"/>
      <c r="P9" s="22"/>
      <c r="Q9" s="22"/>
      <c r="R9" s="40">
        <f>N4-B9</f>
        <v>40152</v>
      </c>
      <c r="S9" s="27"/>
      <c r="T9" s="37" t="str">
        <f t="shared" si="4"/>
        <v>Pozor</v>
      </c>
      <c r="U9" s="45" t="str">
        <f t="shared" si="5"/>
        <v>Průser</v>
      </c>
      <c r="V9" s="48">
        <f t="shared" si="6"/>
        <v>90</v>
      </c>
    </row>
    <row r="10" spans="1:22" ht="12.75">
      <c r="A10" s="160" t="s">
        <v>63</v>
      </c>
      <c r="B10" s="73"/>
      <c r="C10" s="155"/>
      <c r="D10" s="157">
        <v>38718</v>
      </c>
      <c r="E10" s="139">
        <v>38838</v>
      </c>
      <c r="F10" s="140">
        <f t="shared" si="0"/>
        <v>41028</v>
      </c>
      <c r="G10" s="139">
        <v>38718</v>
      </c>
      <c r="H10" s="145">
        <f t="shared" si="1"/>
        <v>39083</v>
      </c>
      <c r="I10" s="139">
        <v>38718</v>
      </c>
      <c r="J10" s="148">
        <f t="shared" si="2"/>
        <v>39083</v>
      </c>
      <c r="K10" s="139">
        <v>38718</v>
      </c>
      <c r="L10" s="145">
        <f t="shared" si="3"/>
        <v>39083</v>
      </c>
      <c r="M10" s="153"/>
      <c r="N10" s="93"/>
      <c r="O10" s="21"/>
      <c r="P10" s="22"/>
      <c r="Q10" s="22"/>
      <c r="R10" s="40">
        <f>N4-B10</f>
        <v>40152</v>
      </c>
      <c r="S10" s="27"/>
      <c r="T10" s="37" t="str">
        <f t="shared" si="4"/>
        <v>Pozor</v>
      </c>
      <c r="U10" s="45" t="str">
        <f t="shared" si="5"/>
        <v>Průser</v>
      </c>
      <c r="V10" s="48">
        <f t="shared" si="6"/>
        <v>90</v>
      </c>
    </row>
    <row r="11" spans="1:22" ht="12.75">
      <c r="A11" s="160" t="s">
        <v>64</v>
      </c>
      <c r="B11" s="72"/>
      <c r="C11" s="155"/>
      <c r="D11" s="157">
        <v>38718</v>
      </c>
      <c r="E11" s="139">
        <v>38473</v>
      </c>
      <c r="F11" s="140">
        <f t="shared" si="0"/>
        <v>40663</v>
      </c>
      <c r="G11" s="139">
        <v>38718</v>
      </c>
      <c r="H11" s="145">
        <f t="shared" si="1"/>
        <v>39083</v>
      </c>
      <c r="I11" s="139">
        <v>38718</v>
      </c>
      <c r="J11" s="148">
        <f t="shared" si="2"/>
        <v>39083</v>
      </c>
      <c r="K11" s="139">
        <v>38718</v>
      </c>
      <c r="L11" s="145">
        <f t="shared" si="3"/>
        <v>39083</v>
      </c>
      <c r="M11" s="152"/>
      <c r="N11" s="29"/>
      <c r="O11" s="22"/>
      <c r="P11" s="22"/>
      <c r="Q11" s="22"/>
      <c r="R11" s="40">
        <f>N4-B11</f>
        <v>40152</v>
      </c>
      <c r="S11" s="27"/>
      <c r="T11" s="37" t="str">
        <f>IF(R11&lt;70,"OK","Pozor")</f>
        <v>Pozor</v>
      </c>
      <c r="U11" s="45" t="str">
        <f>IF(R11&lt;90,"OK","Průser")</f>
        <v>Průser</v>
      </c>
      <c r="V11" s="48">
        <f>B11+90</f>
        <v>90</v>
      </c>
    </row>
    <row r="12" spans="1:22" ht="12.75">
      <c r="A12" s="160" t="s">
        <v>65</v>
      </c>
      <c r="B12" s="73"/>
      <c r="C12" s="155"/>
      <c r="D12" s="157">
        <v>38718</v>
      </c>
      <c r="E12" s="139">
        <v>38838</v>
      </c>
      <c r="F12" s="140">
        <f t="shared" si="0"/>
        <v>41028</v>
      </c>
      <c r="G12" s="139">
        <v>38718</v>
      </c>
      <c r="H12" s="145">
        <f t="shared" si="1"/>
        <v>39083</v>
      </c>
      <c r="I12" s="139">
        <v>38718</v>
      </c>
      <c r="J12" s="148">
        <f t="shared" si="2"/>
        <v>39083</v>
      </c>
      <c r="K12" s="139">
        <v>38718</v>
      </c>
      <c r="L12" s="145">
        <f t="shared" si="3"/>
        <v>39083</v>
      </c>
      <c r="M12" s="151"/>
      <c r="N12" s="22"/>
      <c r="O12" s="22"/>
      <c r="P12" s="22"/>
      <c r="Q12" s="22"/>
      <c r="R12" s="40">
        <f>N4-B12</f>
        <v>40152</v>
      </c>
      <c r="S12" s="27"/>
      <c r="T12" s="37" t="str">
        <f t="shared" si="4"/>
        <v>Pozor</v>
      </c>
      <c r="U12" s="45" t="str">
        <f t="shared" si="5"/>
        <v>Průser</v>
      </c>
      <c r="V12" s="48">
        <f t="shared" si="6"/>
        <v>90</v>
      </c>
    </row>
    <row r="13" spans="1:22" ht="13.5" thickBot="1">
      <c r="A13" s="160" t="s">
        <v>66</v>
      </c>
      <c r="B13" s="73"/>
      <c r="C13" s="155"/>
      <c r="D13" s="158">
        <v>38718</v>
      </c>
      <c r="E13" s="141">
        <v>39569</v>
      </c>
      <c r="F13" s="142">
        <f t="shared" si="0"/>
        <v>41759</v>
      </c>
      <c r="G13" s="141">
        <v>38718</v>
      </c>
      <c r="H13" s="146">
        <f t="shared" si="1"/>
        <v>39083</v>
      </c>
      <c r="I13" s="141">
        <v>38718</v>
      </c>
      <c r="J13" s="149">
        <f t="shared" si="2"/>
        <v>39083</v>
      </c>
      <c r="K13" s="141">
        <v>38718</v>
      </c>
      <c r="L13" s="146">
        <f t="shared" si="3"/>
        <v>39083</v>
      </c>
      <c r="M13" s="151"/>
      <c r="N13" s="18"/>
      <c r="O13" s="22"/>
      <c r="P13" s="22"/>
      <c r="Q13" s="22"/>
      <c r="R13" s="40">
        <f>N4-B13</f>
        <v>40152</v>
      </c>
      <c r="S13" s="27"/>
      <c r="T13" s="37" t="str">
        <f t="shared" si="4"/>
        <v>Pozor</v>
      </c>
      <c r="U13" s="45" t="str">
        <f t="shared" si="5"/>
        <v>Průser</v>
      </c>
      <c r="V13" s="48">
        <f t="shared" si="6"/>
        <v>90</v>
      </c>
    </row>
    <row r="14" spans="1:22" ht="12.75">
      <c r="A14" s="24"/>
      <c r="B14" s="73"/>
      <c r="C14" s="82"/>
      <c r="D14" s="136"/>
      <c r="E14" s="136"/>
      <c r="F14" s="136"/>
      <c r="G14" s="143"/>
      <c r="H14" s="136"/>
      <c r="I14" s="147"/>
      <c r="J14" s="94"/>
      <c r="K14" s="136"/>
      <c r="L14" s="136"/>
      <c r="M14" s="22"/>
      <c r="N14" s="81"/>
      <c r="O14" s="22"/>
      <c r="P14" s="22"/>
      <c r="Q14" s="22"/>
      <c r="R14" s="40">
        <f>N4-B14</f>
        <v>40152</v>
      </c>
      <c r="S14" s="27"/>
      <c r="T14" s="37" t="str">
        <f t="shared" si="4"/>
        <v>Pozor</v>
      </c>
      <c r="U14" s="45" t="str">
        <f t="shared" si="5"/>
        <v>Průser</v>
      </c>
      <c r="V14" s="48">
        <f t="shared" si="6"/>
        <v>90</v>
      </c>
    </row>
    <row r="15" spans="1:22" ht="12.75">
      <c r="A15" s="24"/>
      <c r="B15" s="85"/>
      <c r="C15" s="82"/>
      <c r="D15" s="22"/>
      <c r="E15" s="22"/>
      <c r="F15" s="22"/>
      <c r="G15" s="22"/>
      <c r="H15" s="18"/>
      <c r="I15" s="22"/>
      <c r="J15" s="135"/>
      <c r="K15" s="22"/>
      <c r="L15" s="22"/>
      <c r="M15" s="22"/>
      <c r="N15" s="18"/>
      <c r="O15" s="22"/>
      <c r="P15" s="22"/>
      <c r="Q15" s="22"/>
      <c r="R15" s="40">
        <f>N4-B15</f>
        <v>40152</v>
      </c>
      <c r="S15" s="27"/>
      <c r="T15" s="37" t="str">
        <f t="shared" si="4"/>
        <v>Pozor</v>
      </c>
      <c r="U15" s="45" t="str">
        <f t="shared" si="5"/>
        <v>Průser</v>
      </c>
      <c r="V15" s="48">
        <f t="shared" si="6"/>
        <v>90</v>
      </c>
    </row>
    <row r="16" spans="1:22" ht="12.75">
      <c r="A16" s="24"/>
      <c r="B16" s="130"/>
      <c r="C16" s="82"/>
      <c r="D16" s="22"/>
      <c r="E16" s="22"/>
      <c r="F16" s="22"/>
      <c r="G16" s="22"/>
      <c r="H16" s="18"/>
      <c r="I16" s="21"/>
      <c r="J16" s="93"/>
      <c r="K16" s="21"/>
      <c r="L16" s="22"/>
      <c r="M16" s="22"/>
      <c r="N16" s="18"/>
      <c r="O16" s="22"/>
      <c r="P16" s="22"/>
      <c r="Q16" s="22"/>
      <c r="R16" s="40">
        <f>N4-B16</f>
        <v>40152</v>
      </c>
      <c r="S16" s="27"/>
      <c r="T16" s="37" t="str">
        <f t="shared" si="4"/>
        <v>Pozor</v>
      </c>
      <c r="U16" s="45" t="str">
        <f t="shared" si="5"/>
        <v>Průser</v>
      </c>
      <c r="V16" s="48">
        <f t="shared" si="6"/>
        <v>90</v>
      </c>
    </row>
    <row r="17" spans="1:22" ht="12.75">
      <c r="A17" s="24"/>
      <c r="B17" s="73"/>
      <c r="C17" s="82"/>
      <c r="D17" s="22"/>
      <c r="E17" s="22"/>
      <c r="F17" s="22"/>
      <c r="G17" s="22"/>
      <c r="H17" s="22"/>
      <c r="I17" s="128"/>
      <c r="J17" s="22"/>
      <c r="K17" s="21"/>
      <c r="L17" s="22"/>
      <c r="M17" s="22"/>
      <c r="N17" s="22"/>
      <c r="O17" s="22"/>
      <c r="P17" s="22"/>
      <c r="Q17" s="22"/>
      <c r="R17" s="40">
        <f>N4-B17</f>
        <v>40152</v>
      </c>
      <c r="S17" s="27"/>
      <c r="T17" s="37" t="str">
        <f t="shared" si="4"/>
        <v>Pozor</v>
      </c>
      <c r="U17" s="45" t="str">
        <f t="shared" si="5"/>
        <v>Průser</v>
      </c>
      <c r="V17" s="48">
        <f t="shared" si="6"/>
        <v>90</v>
      </c>
    </row>
    <row r="18" spans="1:22" ht="12.75">
      <c r="A18" s="24"/>
      <c r="B18" s="85"/>
      <c r="C18" s="82"/>
      <c r="D18" s="22"/>
      <c r="E18" s="22"/>
      <c r="F18" s="22"/>
      <c r="G18" s="22"/>
      <c r="H18" s="22"/>
      <c r="I18" s="18"/>
      <c r="J18" s="21"/>
      <c r="K18" s="22"/>
      <c r="L18" s="22"/>
      <c r="M18" s="50"/>
      <c r="N18" s="18"/>
      <c r="O18" s="22"/>
      <c r="P18" s="22"/>
      <c r="Q18" s="22"/>
      <c r="R18" s="54">
        <f>N4-B18</f>
        <v>40152</v>
      </c>
      <c r="S18" s="27"/>
      <c r="T18" s="37" t="str">
        <f>IF(R18&lt;70,"OK","Pozor")</f>
        <v>Pozor</v>
      </c>
      <c r="U18" s="45" t="str">
        <f>IF(R18&lt;90,"OK","Průser")</f>
        <v>Průser</v>
      </c>
      <c r="V18" s="48">
        <f>B18+90</f>
        <v>90</v>
      </c>
    </row>
    <row r="19" spans="1:22" ht="12.75">
      <c r="A19" s="24"/>
      <c r="B19" s="130"/>
      <c r="C19" s="82"/>
      <c r="D19" s="22"/>
      <c r="E19" s="22"/>
      <c r="F19" s="22"/>
      <c r="G19" s="22"/>
      <c r="H19" s="21"/>
      <c r="I19" s="81"/>
      <c r="J19" s="93"/>
      <c r="K19" s="21"/>
      <c r="L19" s="22"/>
      <c r="M19" s="22"/>
      <c r="N19" s="81"/>
      <c r="O19" s="22"/>
      <c r="P19" s="22"/>
      <c r="Q19" s="22"/>
      <c r="R19" s="40">
        <f>N4-B19</f>
        <v>40152</v>
      </c>
      <c r="S19" s="27"/>
      <c r="T19" s="37" t="str">
        <f t="shared" si="4"/>
        <v>Pozor</v>
      </c>
      <c r="U19" s="45" t="str">
        <f t="shared" si="5"/>
        <v>Průser</v>
      </c>
      <c r="V19" s="48">
        <f t="shared" si="6"/>
        <v>90</v>
      </c>
    </row>
    <row r="20" spans="1:22" ht="12.75">
      <c r="A20" s="24"/>
      <c r="B20" s="72"/>
      <c r="C20" s="82"/>
      <c r="D20" s="22"/>
      <c r="E20" s="22"/>
      <c r="F20" s="21"/>
      <c r="G20" s="22"/>
      <c r="H20" s="22"/>
      <c r="I20" s="21"/>
      <c r="J20" s="128"/>
      <c r="K20" s="22"/>
      <c r="L20" s="22"/>
      <c r="M20" s="22"/>
      <c r="N20" s="22"/>
      <c r="O20" s="22"/>
      <c r="P20" s="22"/>
      <c r="Q20" s="22"/>
      <c r="R20" s="40">
        <f>N4-B20</f>
        <v>40152</v>
      </c>
      <c r="S20" s="27"/>
      <c r="T20" s="37" t="str">
        <f t="shared" si="4"/>
        <v>Pozor</v>
      </c>
      <c r="U20" s="45" t="str">
        <f t="shared" si="5"/>
        <v>Průser</v>
      </c>
      <c r="V20" s="48">
        <f t="shared" si="6"/>
        <v>90</v>
      </c>
    </row>
    <row r="21" spans="1:22" ht="12.75">
      <c r="A21" s="24"/>
      <c r="B21" s="72"/>
      <c r="C21" s="82"/>
      <c r="D21" s="22"/>
      <c r="E21" s="22"/>
      <c r="F21" s="22"/>
      <c r="G21" s="21"/>
      <c r="H21" s="22"/>
      <c r="I21" s="22"/>
      <c r="J21" s="22"/>
      <c r="K21" s="22"/>
      <c r="L21" s="22"/>
      <c r="M21" s="22"/>
      <c r="N21" s="29"/>
      <c r="O21" s="22"/>
      <c r="P21" s="22"/>
      <c r="Q21" s="22"/>
      <c r="R21" s="40">
        <f>N4-B21</f>
        <v>40152</v>
      </c>
      <c r="S21" s="27"/>
      <c r="T21" s="37" t="str">
        <f t="shared" si="4"/>
        <v>Pozor</v>
      </c>
      <c r="U21" s="45" t="str">
        <f t="shared" si="5"/>
        <v>Průser</v>
      </c>
      <c r="V21" s="48">
        <f t="shared" si="6"/>
        <v>90</v>
      </c>
    </row>
    <row r="22" spans="1:22" ht="12.75">
      <c r="A22" s="24"/>
      <c r="B22" s="72"/>
      <c r="C22" s="82"/>
      <c r="D22" s="22"/>
      <c r="E22" s="22"/>
      <c r="F22" s="22"/>
      <c r="G22" s="21"/>
      <c r="H22" s="22"/>
      <c r="I22" s="22"/>
      <c r="J22" s="22"/>
      <c r="K22" s="21"/>
      <c r="L22" s="22"/>
      <c r="M22" s="22"/>
      <c r="N22" s="29"/>
      <c r="O22" s="22"/>
      <c r="P22" s="22"/>
      <c r="Q22" s="22"/>
      <c r="R22" s="40">
        <f>N4-B22</f>
        <v>40152</v>
      </c>
      <c r="S22" s="27"/>
      <c r="T22" s="37" t="str">
        <f>IF(R22&lt;70,"OK","Pozor")</f>
        <v>Pozor</v>
      </c>
      <c r="U22" s="45" t="str">
        <f>IF(R22&lt;90,"OK","Průser")</f>
        <v>Průser</v>
      </c>
      <c r="V22" s="48">
        <f>B22+90</f>
        <v>90</v>
      </c>
    </row>
    <row r="23" spans="1:22" ht="12.75">
      <c r="A23" s="24"/>
      <c r="B23" s="85"/>
      <c r="C23" s="82"/>
      <c r="D23" s="22"/>
      <c r="E23" s="22"/>
      <c r="F23" s="22"/>
      <c r="G23" s="22"/>
      <c r="H23" s="22"/>
      <c r="I23" s="18"/>
      <c r="J23" s="22"/>
      <c r="K23" s="22"/>
      <c r="L23" s="22"/>
      <c r="M23" s="22"/>
      <c r="N23" s="18"/>
      <c r="O23" s="22"/>
      <c r="P23" s="22"/>
      <c r="Q23" s="22"/>
      <c r="R23" s="40">
        <f>N4-B23</f>
        <v>40152</v>
      </c>
      <c r="S23" s="27"/>
      <c r="T23" s="37" t="str">
        <f t="shared" si="4"/>
        <v>Pozor</v>
      </c>
      <c r="U23" s="45" t="str">
        <f t="shared" si="5"/>
        <v>Průser</v>
      </c>
      <c r="V23" s="48">
        <f t="shared" si="6"/>
        <v>90</v>
      </c>
    </row>
    <row r="24" spans="1:22" ht="12.75">
      <c r="A24" s="24"/>
      <c r="B24" s="73"/>
      <c r="C24" s="82"/>
      <c r="D24" s="22"/>
      <c r="E24" s="22"/>
      <c r="F24" s="21"/>
      <c r="G24" s="21"/>
      <c r="H24" s="22"/>
      <c r="I24" s="22"/>
      <c r="J24" s="18"/>
      <c r="K24" s="21"/>
      <c r="L24" s="21"/>
      <c r="M24" s="22"/>
      <c r="N24" s="18"/>
      <c r="O24" s="22"/>
      <c r="P24" s="22"/>
      <c r="Q24" s="22"/>
      <c r="R24" s="40">
        <f>N4-B24</f>
        <v>40152</v>
      </c>
      <c r="S24" s="27"/>
      <c r="T24" s="37" t="str">
        <f t="shared" si="4"/>
        <v>Pozor</v>
      </c>
      <c r="U24" s="45" t="str">
        <f t="shared" si="5"/>
        <v>Průser</v>
      </c>
      <c r="V24" s="48">
        <f t="shared" si="6"/>
        <v>90</v>
      </c>
    </row>
    <row r="25" spans="1:22" ht="12.75">
      <c r="A25" s="24"/>
      <c r="B25" s="72"/>
      <c r="C25" s="8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9"/>
      <c r="O25" s="22"/>
      <c r="P25" s="22"/>
      <c r="Q25" s="22"/>
      <c r="R25" s="40">
        <f>N4-B25</f>
        <v>40152</v>
      </c>
      <c r="S25" s="27"/>
      <c r="T25" s="37" t="str">
        <f t="shared" si="4"/>
        <v>Pozor</v>
      </c>
      <c r="U25" s="45" t="str">
        <f t="shared" si="5"/>
        <v>Průser</v>
      </c>
      <c r="V25" s="48">
        <f t="shared" si="6"/>
        <v>90</v>
      </c>
    </row>
    <row r="26" spans="1:22" ht="12.75">
      <c r="A26" s="24"/>
      <c r="B26" s="130"/>
      <c r="C26" s="82"/>
      <c r="D26" s="22"/>
      <c r="E26" s="22"/>
      <c r="F26" s="22"/>
      <c r="G26" s="22"/>
      <c r="H26" s="22"/>
      <c r="I26" s="128"/>
      <c r="J26" s="81"/>
      <c r="K26" s="93"/>
      <c r="L26" s="22"/>
      <c r="M26" s="22"/>
      <c r="N26" s="81"/>
      <c r="O26" s="22"/>
      <c r="P26" s="22"/>
      <c r="Q26" s="22"/>
      <c r="R26" s="40">
        <f>N4-B26</f>
        <v>40152</v>
      </c>
      <c r="S26" s="27"/>
      <c r="T26" s="37" t="str">
        <f t="shared" si="4"/>
        <v>Pozor</v>
      </c>
      <c r="U26" s="45" t="str">
        <f t="shared" si="5"/>
        <v>Průser</v>
      </c>
      <c r="V26" s="48">
        <f t="shared" si="6"/>
        <v>90</v>
      </c>
    </row>
    <row r="27" spans="1:22" ht="12.75">
      <c r="A27" s="24"/>
      <c r="B27" s="85"/>
      <c r="C27" s="82"/>
      <c r="D27" s="22"/>
      <c r="E27" s="22"/>
      <c r="F27" s="22"/>
      <c r="G27" s="18"/>
      <c r="H27" s="22"/>
      <c r="I27" s="22"/>
      <c r="J27" s="22"/>
      <c r="K27" s="22"/>
      <c r="L27" s="22"/>
      <c r="M27" s="22"/>
      <c r="N27" s="18"/>
      <c r="O27" s="22"/>
      <c r="P27" s="22"/>
      <c r="Q27" s="22"/>
      <c r="R27" s="40">
        <f>N4-B27</f>
        <v>40152</v>
      </c>
      <c r="S27" s="27"/>
      <c r="T27" s="37" t="str">
        <f t="shared" si="4"/>
        <v>Pozor</v>
      </c>
      <c r="U27" s="45" t="str">
        <f t="shared" si="5"/>
        <v>Průser</v>
      </c>
      <c r="V27" s="48">
        <f t="shared" si="6"/>
        <v>90</v>
      </c>
    </row>
    <row r="28" spans="1:22" ht="12.75">
      <c r="A28" s="24"/>
      <c r="B28" s="85"/>
      <c r="C28" s="82"/>
      <c r="D28" s="22"/>
      <c r="E28" s="22"/>
      <c r="F28" s="22"/>
      <c r="G28" s="22"/>
      <c r="H28" s="18"/>
      <c r="I28" s="22"/>
      <c r="J28" s="22"/>
      <c r="K28" s="22"/>
      <c r="L28" s="22"/>
      <c r="M28" s="22"/>
      <c r="N28" s="18"/>
      <c r="O28" s="22"/>
      <c r="P28" s="22"/>
      <c r="Q28" s="22"/>
      <c r="R28" s="40">
        <f>N4-B28</f>
        <v>40152</v>
      </c>
      <c r="S28" s="27"/>
      <c r="T28" s="37" t="str">
        <f t="shared" si="4"/>
        <v>Pozor</v>
      </c>
      <c r="U28" s="45" t="str">
        <f t="shared" si="5"/>
        <v>Průser</v>
      </c>
      <c r="V28" s="48">
        <f t="shared" si="6"/>
        <v>90</v>
      </c>
    </row>
    <row r="29" spans="1:22" ht="12.75">
      <c r="A29" s="24"/>
      <c r="B29" s="73"/>
      <c r="C29" s="82"/>
      <c r="D29" s="22"/>
      <c r="E29" s="22"/>
      <c r="F29" s="22"/>
      <c r="G29" s="18"/>
      <c r="H29" s="22"/>
      <c r="I29" s="22"/>
      <c r="J29" s="21"/>
      <c r="K29" s="128"/>
      <c r="L29" s="18"/>
      <c r="M29" s="93"/>
      <c r="N29" s="21"/>
      <c r="O29" s="22"/>
      <c r="P29" s="22"/>
      <c r="Q29" s="22"/>
      <c r="R29" s="40">
        <f>N4-B29</f>
        <v>40152</v>
      </c>
      <c r="S29" s="27"/>
      <c r="T29" s="37" t="str">
        <f t="shared" si="4"/>
        <v>Pozor</v>
      </c>
      <c r="U29" s="45" t="str">
        <f t="shared" si="5"/>
        <v>Průser</v>
      </c>
      <c r="V29" s="48">
        <f t="shared" si="6"/>
        <v>90</v>
      </c>
    </row>
    <row r="30" spans="1:22" ht="12.75">
      <c r="A30" s="24"/>
      <c r="B30" s="73"/>
      <c r="C30" s="82"/>
      <c r="D30" s="21"/>
      <c r="E30" s="22"/>
      <c r="F30" s="21"/>
      <c r="G30" s="22"/>
      <c r="H30" s="22"/>
      <c r="I30" s="22"/>
      <c r="J30" s="22"/>
      <c r="K30" s="21"/>
      <c r="L30" s="22"/>
      <c r="M30" s="22"/>
      <c r="N30" s="22"/>
      <c r="O30" s="22"/>
      <c r="P30" s="22"/>
      <c r="Q30" s="22"/>
      <c r="R30" s="40">
        <f>N4-B30</f>
        <v>40152</v>
      </c>
      <c r="S30" s="27"/>
      <c r="T30" s="37" t="str">
        <f>IF(R30&lt;70,"OK","Pozor")</f>
        <v>Pozor</v>
      </c>
      <c r="U30" s="45" t="str">
        <f t="shared" si="5"/>
        <v>Průser</v>
      </c>
      <c r="V30" s="48">
        <f t="shared" si="6"/>
        <v>90</v>
      </c>
    </row>
    <row r="31" spans="1:22" ht="12.75">
      <c r="A31" s="24"/>
      <c r="B31" s="85"/>
      <c r="C31" s="82"/>
      <c r="D31" s="22"/>
      <c r="E31" s="22"/>
      <c r="F31" s="22"/>
      <c r="G31" s="22"/>
      <c r="H31" s="22"/>
      <c r="I31" s="21"/>
      <c r="J31" s="21"/>
      <c r="K31" s="18"/>
      <c r="L31" s="22"/>
      <c r="M31" s="22"/>
      <c r="N31" s="18"/>
      <c r="O31" s="22"/>
      <c r="P31" s="22"/>
      <c r="Q31" s="22"/>
      <c r="R31" s="40">
        <f>N4-B31</f>
        <v>40152</v>
      </c>
      <c r="S31" s="27"/>
      <c r="T31" s="37" t="str">
        <f t="shared" si="4"/>
        <v>Pozor</v>
      </c>
      <c r="U31" s="45" t="str">
        <f t="shared" si="5"/>
        <v>Průser</v>
      </c>
      <c r="V31" s="48">
        <f t="shared" si="6"/>
        <v>90</v>
      </c>
    </row>
    <row r="32" spans="1:22" ht="12.75">
      <c r="A32" s="24"/>
      <c r="B32" s="73"/>
      <c r="C32" s="82"/>
      <c r="D32" s="22"/>
      <c r="E32" s="22"/>
      <c r="F32" s="22"/>
      <c r="G32" s="22"/>
      <c r="H32" s="128"/>
      <c r="I32" s="18"/>
      <c r="J32" s="21"/>
      <c r="K32" s="22"/>
      <c r="L32" s="22"/>
      <c r="M32" s="22"/>
      <c r="N32" s="18"/>
      <c r="O32" s="22"/>
      <c r="P32" s="22"/>
      <c r="Q32" s="22"/>
      <c r="R32" s="54">
        <f>N4-B32</f>
        <v>40152</v>
      </c>
      <c r="S32" s="27"/>
      <c r="T32" s="37" t="str">
        <f t="shared" si="4"/>
        <v>Pozor</v>
      </c>
      <c r="U32" s="45" t="str">
        <f t="shared" si="5"/>
        <v>Průser</v>
      </c>
      <c r="V32" s="48">
        <f t="shared" si="6"/>
        <v>90</v>
      </c>
    </row>
    <row r="33" spans="1:22" ht="12.75">
      <c r="A33" s="24"/>
      <c r="B33" s="73"/>
      <c r="C33" s="82"/>
      <c r="D33" s="21"/>
      <c r="E33" s="22"/>
      <c r="F33" s="22"/>
      <c r="G33" s="22"/>
      <c r="H33" s="128"/>
      <c r="I33" s="18"/>
      <c r="J33" s="21"/>
      <c r="K33" s="22"/>
      <c r="L33" s="22"/>
      <c r="M33" s="22"/>
      <c r="N33" s="18"/>
      <c r="O33" s="22"/>
      <c r="P33" s="22"/>
      <c r="Q33" s="22"/>
      <c r="R33" s="54">
        <f>N4-B33</f>
        <v>40152</v>
      </c>
      <c r="S33" s="27"/>
      <c r="T33" s="37" t="str">
        <f>IF(R33&lt;70,"OK","Pozor")</f>
        <v>Pozor</v>
      </c>
      <c r="U33" s="45" t="str">
        <f>IF(R33&lt;90,"OK","Průser")</f>
        <v>Průser</v>
      </c>
      <c r="V33" s="48">
        <f>B33+90</f>
        <v>90</v>
      </c>
    </row>
    <row r="34" spans="1:22" ht="12.75">
      <c r="A34" s="25"/>
      <c r="B34" s="73"/>
      <c r="C34" s="82"/>
      <c r="D34" s="22"/>
      <c r="E34" s="22"/>
      <c r="F34" s="22"/>
      <c r="G34" s="22"/>
      <c r="H34" s="22"/>
      <c r="I34" s="21"/>
      <c r="J34" s="22"/>
      <c r="K34" s="22"/>
      <c r="L34" s="22"/>
      <c r="M34" s="22"/>
      <c r="N34" s="22"/>
      <c r="O34" s="22"/>
      <c r="P34" s="22"/>
      <c r="Q34" s="22"/>
      <c r="R34" s="40">
        <f>N4-B34</f>
        <v>40152</v>
      </c>
      <c r="S34" s="27"/>
      <c r="T34" s="37" t="str">
        <f t="shared" si="4"/>
        <v>Pozor</v>
      </c>
      <c r="U34" s="45" t="str">
        <f t="shared" si="5"/>
        <v>Průser</v>
      </c>
      <c r="V34" s="48">
        <f t="shared" si="6"/>
        <v>90</v>
      </c>
    </row>
    <row r="35" spans="1:22" ht="13.5" thickBot="1">
      <c r="A35" s="57"/>
      <c r="B35" s="130"/>
      <c r="C35" s="82"/>
      <c r="D35" s="22"/>
      <c r="E35" s="22"/>
      <c r="F35" s="22"/>
      <c r="G35" s="22"/>
      <c r="H35" s="22"/>
      <c r="I35" s="22"/>
      <c r="J35" s="128"/>
      <c r="K35" s="93"/>
      <c r="L35" s="22"/>
      <c r="M35" s="22"/>
      <c r="N35" s="18"/>
      <c r="O35" s="22"/>
      <c r="P35" s="22"/>
      <c r="Q35" s="22"/>
      <c r="R35" s="41">
        <f>N4-B35</f>
        <v>40152</v>
      </c>
      <c r="S35" s="28"/>
      <c r="T35" s="38" t="str">
        <f t="shared" si="4"/>
        <v>Pozor</v>
      </c>
      <c r="U35" s="46" t="str">
        <f t="shared" si="5"/>
        <v>Průser</v>
      </c>
      <c r="V35" s="49">
        <f t="shared" si="6"/>
        <v>90</v>
      </c>
    </row>
    <row r="36" spans="1:22" ht="13.5" thickBot="1">
      <c r="A36" s="61"/>
      <c r="B36" s="73"/>
      <c r="C36" s="82"/>
      <c r="D36" s="22"/>
      <c r="E36" s="22"/>
      <c r="F36" s="22"/>
      <c r="G36" s="22"/>
      <c r="H36" s="21"/>
      <c r="I36" s="22"/>
      <c r="J36" s="22"/>
      <c r="K36" s="21"/>
      <c r="L36" s="22"/>
      <c r="M36" s="22"/>
      <c r="N36" s="22"/>
      <c r="O36" s="22"/>
      <c r="P36" s="22"/>
      <c r="Q36" s="22"/>
      <c r="R36" s="41">
        <f>N4-B36</f>
        <v>40152</v>
      </c>
      <c r="S36" s="28"/>
      <c r="T36" s="38" t="str">
        <f>IF(R36&lt;70,"OK","Pozor")</f>
        <v>Pozor</v>
      </c>
      <c r="U36" s="46" t="str">
        <f>IF(R36&lt;90,"OK","Průser")</f>
        <v>Průser</v>
      </c>
      <c r="V36" s="49">
        <f>B36+90</f>
        <v>90</v>
      </c>
    </row>
    <row r="37" spans="1:22" ht="13.5" thickBot="1">
      <c r="A37" s="62"/>
      <c r="B37" s="131"/>
      <c r="C37" s="83"/>
      <c r="D37" s="22"/>
      <c r="E37" s="22"/>
      <c r="F37" s="21"/>
      <c r="G37" s="22"/>
      <c r="H37" s="22"/>
      <c r="I37" s="128"/>
      <c r="J37" s="22"/>
      <c r="K37" s="21"/>
      <c r="L37" s="21"/>
      <c r="M37" s="93"/>
      <c r="N37" s="21"/>
      <c r="O37" s="21"/>
      <c r="P37" s="22"/>
      <c r="Q37" s="22"/>
      <c r="R37" s="41">
        <f>N4-B37</f>
        <v>40152</v>
      </c>
      <c r="S37" s="28"/>
      <c r="T37" s="38" t="str">
        <f>IF(R37&lt;70,"OK","Pozor")</f>
        <v>Pozor</v>
      </c>
      <c r="U37" s="46" t="str">
        <f>IF(R37&lt;90,"OK","Průser")</f>
        <v>Průser</v>
      </c>
      <c r="V37" s="49">
        <f>B37+90</f>
        <v>90</v>
      </c>
    </row>
    <row r="38" spans="1:14" ht="15">
      <c r="A38" s="9" t="s">
        <v>25</v>
      </c>
      <c r="B38" s="30" t="s">
        <v>31</v>
      </c>
      <c r="C38" s="31"/>
      <c r="D38" s="31"/>
      <c r="N38" t="s">
        <v>34</v>
      </c>
    </row>
    <row r="39" spans="1:5" ht="15.75" thickBot="1">
      <c r="A39" s="14"/>
      <c r="B39" s="52" t="s">
        <v>32</v>
      </c>
      <c r="C39" s="31"/>
      <c r="D39" s="31"/>
      <c r="E39" s="15"/>
    </row>
    <row r="40" spans="2:4" ht="12.75">
      <c r="B40" s="91">
        <v>40071</v>
      </c>
      <c r="C40" s="92"/>
      <c r="D40" s="53" t="s">
        <v>54</v>
      </c>
    </row>
    <row r="41" ht="12.75">
      <c r="A41" s="53"/>
    </row>
  </sheetData>
  <mergeCells count="7">
    <mergeCell ref="V1:V4"/>
    <mergeCell ref="U1:U4"/>
    <mergeCell ref="A1:P1"/>
    <mergeCell ref="A2:P2"/>
    <mergeCell ref="T1:T4"/>
    <mergeCell ref="N4:O4"/>
    <mergeCell ref="P4:Q4"/>
  </mergeCells>
  <printOptions/>
  <pageMargins left="0.17" right="0.22" top="0.58" bottom="0.68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K21" sqref="K21"/>
    </sheetView>
  </sheetViews>
  <sheetFormatPr defaultColWidth="9.140625" defaultRowHeight="12.75"/>
  <cols>
    <col min="2" max="2" width="12.140625" style="0" customWidth="1"/>
    <col min="3" max="3" width="12.8515625" style="0" customWidth="1"/>
    <col min="4" max="4" width="15.28125" style="0" customWidth="1"/>
    <col min="5" max="5" width="8.421875" style="0" customWidth="1"/>
    <col min="6" max="6" width="13.00390625" style="0" customWidth="1"/>
    <col min="7" max="7" width="16.140625" style="0" customWidth="1"/>
    <col min="8" max="8" width="8.421875" style="0" customWidth="1"/>
    <col min="9" max="9" width="15.8515625" style="0" customWidth="1"/>
    <col min="10" max="10" width="16.28125" style="0" customWidth="1"/>
    <col min="11" max="11" width="8.421875" style="0" customWidth="1"/>
  </cols>
  <sheetData>
    <row r="1" spans="1:16" ht="15.75" customHeight="1">
      <c r="A1" s="120" t="s">
        <v>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35"/>
    </row>
    <row r="2" spans="1:16" ht="14.25">
      <c r="A2" s="12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32"/>
    </row>
    <row r="3" spans="1:16" ht="15" thickBot="1">
      <c r="A3" s="163"/>
      <c r="B3" s="95"/>
      <c r="C3" s="95"/>
      <c r="D3" s="95"/>
      <c r="E3" s="95"/>
      <c r="F3" s="95"/>
      <c r="G3" s="164" t="s">
        <v>76</v>
      </c>
      <c r="H3" s="164"/>
      <c r="I3" s="165">
        <f ca="1">TODAY()</f>
        <v>40152</v>
      </c>
      <c r="J3" s="95"/>
      <c r="K3" s="95"/>
      <c r="L3" s="95"/>
      <c r="M3" s="95"/>
      <c r="N3" s="95"/>
      <c r="O3" s="95"/>
      <c r="P3" s="32"/>
    </row>
    <row r="4" spans="1:16" ht="38.25" customHeight="1" thickBot="1">
      <c r="A4" s="167" t="s">
        <v>91</v>
      </c>
      <c r="B4" s="182" t="s">
        <v>87</v>
      </c>
      <c r="C4" s="168" t="s">
        <v>81</v>
      </c>
      <c r="D4" s="188" t="s">
        <v>82</v>
      </c>
      <c r="E4" s="188" t="s">
        <v>90</v>
      </c>
      <c r="F4" s="193" t="s">
        <v>83</v>
      </c>
      <c r="G4" s="194" t="s">
        <v>84</v>
      </c>
      <c r="H4" s="194" t="s">
        <v>90</v>
      </c>
      <c r="I4" s="193" t="s">
        <v>85</v>
      </c>
      <c r="J4" s="194" t="s">
        <v>86</v>
      </c>
      <c r="K4" s="196" t="s">
        <v>90</v>
      </c>
      <c r="L4" s="166"/>
      <c r="M4" s="178"/>
      <c r="N4" s="180" t="s">
        <v>81</v>
      </c>
      <c r="O4" s="179" t="s">
        <v>88</v>
      </c>
      <c r="P4" s="180" t="s">
        <v>89</v>
      </c>
    </row>
    <row r="5" spans="1:16" ht="12.75">
      <c r="A5" s="160" t="s">
        <v>58</v>
      </c>
      <c r="B5" s="170"/>
      <c r="C5" s="169">
        <v>38718</v>
      </c>
      <c r="D5" s="189">
        <f>C5+1424</f>
        <v>40142</v>
      </c>
      <c r="E5" s="190" t="str">
        <f>IF(N5&lt;1340,"OK","Pozor")</f>
        <v>Pozor</v>
      </c>
      <c r="F5" s="169">
        <v>38353</v>
      </c>
      <c r="G5" s="195">
        <f>F5+2190</f>
        <v>40543</v>
      </c>
      <c r="H5" s="190" t="str">
        <f>IF(O5&lt;2070,"OK","Pozor")</f>
        <v>OK</v>
      </c>
      <c r="I5" s="169">
        <v>38353</v>
      </c>
      <c r="J5" s="90">
        <f>I5+1460</f>
        <v>39813</v>
      </c>
      <c r="K5" s="197" t="str">
        <f>IF(P5&lt;1340,"OK","Pozor")</f>
        <v>Pozor</v>
      </c>
      <c r="L5" s="175"/>
      <c r="M5" s="174"/>
      <c r="N5" s="181">
        <f>I3-C5</f>
        <v>1434</v>
      </c>
      <c r="O5" s="181">
        <f>I3-F5</f>
        <v>1799</v>
      </c>
      <c r="P5" s="181">
        <f>I3-I5</f>
        <v>1799</v>
      </c>
    </row>
    <row r="6" spans="1:16" ht="12.75">
      <c r="A6" s="160" t="s">
        <v>59</v>
      </c>
      <c r="B6" s="171"/>
      <c r="C6" s="139">
        <v>38718</v>
      </c>
      <c r="D6" s="133">
        <f aca="true" t="shared" si="0" ref="D6:D17">C6+1424</f>
        <v>40142</v>
      </c>
      <c r="E6" s="191" t="str">
        <f aca="true" t="shared" si="1" ref="E6:E17">IF(N6&lt;1340,"OK","Pozor")</f>
        <v>Pozor</v>
      </c>
      <c r="F6" s="139">
        <v>38353</v>
      </c>
      <c r="G6" s="134">
        <f aca="true" t="shared" si="2" ref="G6:G17">F6+2190</f>
        <v>40543</v>
      </c>
      <c r="H6" s="191" t="str">
        <f aca="true" t="shared" si="3" ref="H6:H17">IF(O6&lt;2070,"OK","Pozor")</f>
        <v>OK</v>
      </c>
      <c r="I6" s="139">
        <v>37987</v>
      </c>
      <c r="J6" s="128">
        <f aca="true" t="shared" si="4" ref="J6:J17">I6+1460</f>
        <v>39447</v>
      </c>
      <c r="K6" s="183" t="str">
        <f aca="true" t="shared" si="5" ref="K6:K17">IF(P6&lt;1340,"OK","Pozor")</f>
        <v>Pozor</v>
      </c>
      <c r="L6" s="175"/>
      <c r="M6" s="2"/>
      <c r="N6" s="181">
        <f>I3-C6</f>
        <v>1434</v>
      </c>
      <c r="O6" s="181">
        <f>I3-F6</f>
        <v>1799</v>
      </c>
      <c r="P6" s="181">
        <f>I3-I6</f>
        <v>2165</v>
      </c>
    </row>
    <row r="7" spans="1:16" ht="12.75">
      <c r="A7" s="160" t="s">
        <v>60</v>
      </c>
      <c r="B7" s="171"/>
      <c r="C7" s="139">
        <v>38353</v>
      </c>
      <c r="D7" s="133">
        <f t="shared" si="0"/>
        <v>39777</v>
      </c>
      <c r="E7" s="191" t="str">
        <f t="shared" si="1"/>
        <v>Pozor</v>
      </c>
      <c r="F7" s="139">
        <v>35796</v>
      </c>
      <c r="G7" s="134">
        <f t="shared" si="2"/>
        <v>37986</v>
      </c>
      <c r="H7" s="191" t="str">
        <f t="shared" si="3"/>
        <v>Pozor</v>
      </c>
      <c r="I7" s="139">
        <v>38353</v>
      </c>
      <c r="J7" s="128">
        <f t="shared" si="4"/>
        <v>39813</v>
      </c>
      <c r="K7" s="183" t="str">
        <f t="shared" si="5"/>
        <v>Pozor</v>
      </c>
      <c r="L7" s="175"/>
      <c r="M7" s="177"/>
      <c r="N7" s="181">
        <f>I3-C7</f>
        <v>1799</v>
      </c>
      <c r="O7" s="181">
        <f>I3-F7</f>
        <v>4356</v>
      </c>
      <c r="P7" s="181">
        <f>I3-I7</f>
        <v>1799</v>
      </c>
    </row>
    <row r="8" spans="1:16" ht="12.75">
      <c r="A8" s="160" t="s">
        <v>61</v>
      </c>
      <c r="B8" s="171"/>
      <c r="C8" s="139">
        <v>38353</v>
      </c>
      <c r="D8" s="133">
        <f t="shared" si="0"/>
        <v>39777</v>
      </c>
      <c r="E8" s="191" t="str">
        <f t="shared" si="1"/>
        <v>Pozor</v>
      </c>
      <c r="F8" s="198">
        <v>38718</v>
      </c>
      <c r="G8" s="134">
        <f t="shared" si="2"/>
        <v>40908</v>
      </c>
      <c r="H8" s="191" t="str">
        <f t="shared" si="3"/>
        <v>OK</v>
      </c>
      <c r="I8" s="139">
        <v>38353</v>
      </c>
      <c r="J8" s="128">
        <f t="shared" si="4"/>
        <v>39813</v>
      </c>
      <c r="K8" s="183" t="str">
        <f t="shared" si="5"/>
        <v>Pozor</v>
      </c>
      <c r="L8" s="176"/>
      <c r="M8" s="174"/>
      <c r="N8" s="181">
        <f>I3-C8</f>
        <v>1799</v>
      </c>
      <c r="O8" s="181">
        <f>I3-F8</f>
        <v>1434</v>
      </c>
      <c r="P8" s="181">
        <f>I3-I8</f>
        <v>1799</v>
      </c>
    </row>
    <row r="9" spans="1:16" ht="12.75">
      <c r="A9" s="160" t="s">
        <v>62</v>
      </c>
      <c r="B9" s="171"/>
      <c r="C9" s="139">
        <v>38718</v>
      </c>
      <c r="D9" s="133">
        <f t="shared" si="0"/>
        <v>40142</v>
      </c>
      <c r="E9" s="191" t="str">
        <f t="shared" si="1"/>
        <v>Pozor</v>
      </c>
      <c r="F9" s="139">
        <v>39083</v>
      </c>
      <c r="G9" s="134">
        <f t="shared" si="2"/>
        <v>41273</v>
      </c>
      <c r="H9" s="191" t="str">
        <f t="shared" si="3"/>
        <v>OK</v>
      </c>
      <c r="I9" s="139">
        <v>38718</v>
      </c>
      <c r="J9" s="128">
        <f t="shared" si="4"/>
        <v>40178</v>
      </c>
      <c r="K9" s="183" t="str">
        <f t="shared" si="5"/>
        <v>Pozor</v>
      </c>
      <c r="L9" s="176"/>
      <c r="M9" s="174"/>
      <c r="N9" s="181">
        <f>I3-C9</f>
        <v>1434</v>
      </c>
      <c r="O9" s="181">
        <f>I3-F9</f>
        <v>1069</v>
      </c>
      <c r="P9" s="181">
        <f>I3-I9</f>
        <v>1434</v>
      </c>
    </row>
    <row r="10" spans="1:16" ht="12.75">
      <c r="A10" s="160" t="s">
        <v>63</v>
      </c>
      <c r="B10" s="171"/>
      <c r="C10" s="139">
        <v>38718</v>
      </c>
      <c r="D10" s="133">
        <f t="shared" si="0"/>
        <v>40142</v>
      </c>
      <c r="E10" s="191" t="str">
        <f t="shared" si="1"/>
        <v>Pozor</v>
      </c>
      <c r="F10" s="139">
        <v>38353</v>
      </c>
      <c r="G10" s="134">
        <f t="shared" si="2"/>
        <v>40543</v>
      </c>
      <c r="H10" s="191" t="str">
        <f t="shared" si="3"/>
        <v>OK</v>
      </c>
      <c r="I10" s="139">
        <v>38718</v>
      </c>
      <c r="J10" s="128">
        <f t="shared" si="4"/>
        <v>40178</v>
      </c>
      <c r="K10" s="183" t="str">
        <f t="shared" si="5"/>
        <v>Pozor</v>
      </c>
      <c r="L10" s="174"/>
      <c r="M10" s="177"/>
      <c r="N10" s="181">
        <f>I3-C10</f>
        <v>1434</v>
      </c>
      <c r="O10" s="181">
        <f>I3-F10</f>
        <v>1799</v>
      </c>
      <c r="P10" s="181">
        <f>I3-I10</f>
        <v>1434</v>
      </c>
    </row>
    <row r="11" spans="1:16" ht="12.75">
      <c r="A11" s="160" t="s">
        <v>64</v>
      </c>
      <c r="B11" s="171"/>
      <c r="C11" s="139">
        <v>38718</v>
      </c>
      <c r="D11" s="133">
        <f t="shared" si="0"/>
        <v>40142</v>
      </c>
      <c r="E11" s="191" t="str">
        <f t="shared" si="1"/>
        <v>Pozor</v>
      </c>
      <c r="F11" s="139">
        <v>38353</v>
      </c>
      <c r="G11" s="134">
        <f t="shared" si="2"/>
        <v>40543</v>
      </c>
      <c r="H11" s="191" t="str">
        <f t="shared" si="3"/>
        <v>OK</v>
      </c>
      <c r="I11" s="139">
        <v>39083</v>
      </c>
      <c r="J11" s="128">
        <f t="shared" si="4"/>
        <v>40543</v>
      </c>
      <c r="K11" s="183" t="str">
        <f t="shared" si="5"/>
        <v>OK</v>
      </c>
      <c r="L11" s="176"/>
      <c r="M11" s="2"/>
      <c r="N11" s="181">
        <f>I3-C11</f>
        <v>1434</v>
      </c>
      <c r="O11" s="181">
        <f>I3-F11</f>
        <v>1799</v>
      </c>
      <c r="P11" s="181">
        <f>I3-I11</f>
        <v>1069</v>
      </c>
    </row>
    <row r="12" spans="1:16" ht="12.75">
      <c r="A12" s="160" t="s">
        <v>65</v>
      </c>
      <c r="B12" s="171"/>
      <c r="C12" s="139">
        <v>38718</v>
      </c>
      <c r="D12" s="133">
        <f t="shared" si="0"/>
        <v>40142</v>
      </c>
      <c r="E12" s="191" t="str">
        <f t="shared" si="1"/>
        <v>Pozor</v>
      </c>
      <c r="F12" s="198">
        <v>38718</v>
      </c>
      <c r="G12" s="134">
        <f t="shared" si="2"/>
        <v>40908</v>
      </c>
      <c r="H12" s="191" t="str">
        <f t="shared" si="3"/>
        <v>OK</v>
      </c>
      <c r="I12" s="139">
        <v>38718</v>
      </c>
      <c r="J12" s="128">
        <f t="shared" si="4"/>
        <v>40178</v>
      </c>
      <c r="K12" s="183" t="str">
        <f t="shared" si="5"/>
        <v>Pozor</v>
      </c>
      <c r="L12" s="175"/>
      <c r="M12" s="176"/>
      <c r="N12" s="181">
        <f>I3-C12</f>
        <v>1434</v>
      </c>
      <c r="O12" s="181">
        <f>I3-F12</f>
        <v>1434</v>
      </c>
      <c r="P12" s="181">
        <f>I3-I12</f>
        <v>1434</v>
      </c>
    </row>
    <row r="13" spans="1:16" ht="12.75">
      <c r="A13" s="160" t="s">
        <v>66</v>
      </c>
      <c r="B13" s="171"/>
      <c r="C13" s="139">
        <v>38718</v>
      </c>
      <c r="D13" s="133">
        <f t="shared" si="0"/>
        <v>40142</v>
      </c>
      <c r="E13" s="191" t="str">
        <f t="shared" si="1"/>
        <v>Pozor</v>
      </c>
      <c r="F13" s="198">
        <v>38718</v>
      </c>
      <c r="G13" s="134">
        <f t="shared" si="2"/>
        <v>40908</v>
      </c>
      <c r="H13" s="191" t="str">
        <f t="shared" si="3"/>
        <v>OK</v>
      </c>
      <c r="I13" s="139">
        <v>38718</v>
      </c>
      <c r="J13" s="128">
        <f t="shared" si="4"/>
        <v>40178</v>
      </c>
      <c r="K13" s="183" t="str">
        <f t="shared" si="5"/>
        <v>Pozor</v>
      </c>
      <c r="L13" s="175"/>
      <c r="M13" s="174"/>
      <c r="N13" s="181">
        <f>I3-C13</f>
        <v>1434</v>
      </c>
      <c r="O13" s="181">
        <f>I3-F13</f>
        <v>1434</v>
      </c>
      <c r="P13" s="181">
        <f>I3-I13</f>
        <v>1434</v>
      </c>
    </row>
    <row r="14" spans="1:16" ht="12.75">
      <c r="A14" s="160" t="s">
        <v>77</v>
      </c>
      <c r="B14" s="172"/>
      <c r="C14" s="139">
        <v>38353</v>
      </c>
      <c r="D14" s="133">
        <f t="shared" si="0"/>
        <v>39777</v>
      </c>
      <c r="E14" s="191" t="str">
        <f t="shared" si="1"/>
        <v>Pozor</v>
      </c>
      <c r="F14" s="198"/>
      <c r="G14" s="134">
        <f t="shared" si="2"/>
        <v>2190</v>
      </c>
      <c r="H14" s="191" t="str">
        <f t="shared" si="3"/>
        <v>Pozor</v>
      </c>
      <c r="I14" s="139">
        <v>38718</v>
      </c>
      <c r="J14" s="128">
        <f t="shared" si="4"/>
        <v>40178</v>
      </c>
      <c r="K14" s="183" t="str">
        <f t="shared" si="5"/>
        <v>Pozor</v>
      </c>
      <c r="L14" s="2"/>
      <c r="N14" s="181">
        <f>I3-C14</f>
        <v>1799</v>
      </c>
      <c r="O14" s="181">
        <f>I3-F14</f>
        <v>40152</v>
      </c>
      <c r="P14" s="181">
        <f>I3-I14</f>
        <v>1434</v>
      </c>
    </row>
    <row r="15" spans="1:16" ht="12.75">
      <c r="A15" s="160" t="s">
        <v>78</v>
      </c>
      <c r="B15" s="172"/>
      <c r="C15" s="139">
        <v>38718</v>
      </c>
      <c r="D15" s="133">
        <f t="shared" si="0"/>
        <v>40142</v>
      </c>
      <c r="E15" s="191" t="str">
        <f t="shared" si="1"/>
        <v>Pozor</v>
      </c>
      <c r="F15" s="139">
        <v>35796</v>
      </c>
      <c r="G15" s="134">
        <f t="shared" si="2"/>
        <v>37986</v>
      </c>
      <c r="H15" s="191" t="str">
        <f t="shared" si="3"/>
        <v>Pozor</v>
      </c>
      <c r="I15" s="139">
        <v>38353</v>
      </c>
      <c r="J15" s="128">
        <f t="shared" si="4"/>
        <v>39813</v>
      </c>
      <c r="K15" s="183" t="str">
        <f t="shared" si="5"/>
        <v>Pozor</v>
      </c>
      <c r="L15" s="2"/>
      <c r="N15" s="181">
        <f>I3-C15</f>
        <v>1434</v>
      </c>
      <c r="O15" s="181">
        <f>I3-F15</f>
        <v>4356</v>
      </c>
      <c r="P15" s="181">
        <f>I3-I15</f>
        <v>1799</v>
      </c>
    </row>
    <row r="16" spans="1:16" ht="12.75">
      <c r="A16" s="160" t="s">
        <v>79</v>
      </c>
      <c r="B16" s="172"/>
      <c r="C16" s="139">
        <v>38353</v>
      </c>
      <c r="D16" s="133">
        <f t="shared" si="0"/>
        <v>39777</v>
      </c>
      <c r="E16" s="191" t="str">
        <f t="shared" si="1"/>
        <v>Pozor</v>
      </c>
      <c r="F16" s="139">
        <v>38353</v>
      </c>
      <c r="G16" s="134">
        <f t="shared" si="2"/>
        <v>40543</v>
      </c>
      <c r="H16" s="191" t="str">
        <f t="shared" si="3"/>
        <v>OK</v>
      </c>
      <c r="I16" s="139">
        <v>38718</v>
      </c>
      <c r="J16" s="128">
        <f t="shared" si="4"/>
        <v>40178</v>
      </c>
      <c r="K16" s="183" t="str">
        <f t="shared" si="5"/>
        <v>Pozor</v>
      </c>
      <c r="L16" s="2"/>
      <c r="N16" s="181">
        <f>I3-C16</f>
        <v>1799</v>
      </c>
      <c r="O16" s="181">
        <f>I3-F16</f>
        <v>1799</v>
      </c>
      <c r="P16" s="181">
        <f>I3-I16</f>
        <v>1434</v>
      </c>
    </row>
    <row r="17" spans="1:16" ht="13.5" thickBot="1">
      <c r="A17" s="160" t="s">
        <v>80</v>
      </c>
      <c r="B17" s="173"/>
      <c r="C17" s="141">
        <v>38718</v>
      </c>
      <c r="D17" s="184">
        <f t="shared" si="0"/>
        <v>40142</v>
      </c>
      <c r="E17" s="192" t="str">
        <f t="shared" si="1"/>
        <v>Pozor</v>
      </c>
      <c r="F17" s="199">
        <v>38718</v>
      </c>
      <c r="G17" s="185">
        <f t="shared" si="2"/>
        <v>40908</v>
      </c>
      <c r="H17" s="192" t="str">
        <f t="shared" si="3"/>
        <v>OK</v>
      </c>
      <c r="I17" s="141">
        <v>38718</v>
      </c>
      <c r="J17" s="186">
        <f t="shared" si="4"/>
        <v>40178</v>
      </c>
      <c r="K17" s="187" t="str">
        <f t="shared" si="5"/>
        <v>Pozor</v>
      </c>
      <c r="L17" s="2"/>
      <c r="N17" s="181">
        <f>I3-C17</f>
        <v>1434</v>
      </c>
      <c r="O17" s="181">
        <f>I3-F17</f>
        <v>1434</v>
      </c>
      <c r="P17" s="181">
        <f>I3-I17</f>
        <v>1434</v>
      </c>
    </row>
  </sheetData>
  <mergeCells count="2">
    <mergeCell ref="A1:O1"/>
    <mergeCell ref="A2:O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HZSMSK</dc:creator>
  <cp:keywords/>
  <dc:description/>
  <cp:lastModifiedBy>HZSMSK</cp:lastModifiedBy>
  <cp:lastPrinted>2009-12-05T20:24:02Z</cp:lastPrinted>
  <dcterms:created xsi:type="dcterms:W3CDTF">2006-11-21T18:21:11Z</dcterms:created>
  <dcterms:modified xsi:type="dcterms:W3CDTF">2009-12-05T21:14:01Z</dcterms:modified>
  <cp:category/>
  <cp:version/>
  <cp:contentType/>
  <cp:contentStatus/>
</cp:coreProperties>
</file>